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885" yWindow="480" windowWidth="20730" windowHeight="11760"/>
  </bookViews>
  <sheets>
    <sheet name="Simulador" sheetId="1" r:id="rId1"/>
    <sheet name="Folha2" sheetId="2" state="hidden" r:id="rId2"/>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E18" i="1" l="1"/>
  <c r="E16" i="1"/>
  <c r="E23" i="1"/>
  <c r="L25" i="1"/>
  <c r="L27" i="1"/>
  <c r="E25" i="1"/>
  <c r="E27" i="1"/>
  <c r="K49" i="1"/>
  <c r="O49" i="1"/>
  <c r="O50" i="1"/>
  <c r="Q50" i="1"/>
  <c r="F29" i="1"/>
  <c r="L50" i="1"/>
  <c r="K54" i="1"/>
  <c r="K55" i="1"/>
  <c r="K56" i="1"/>
  <c r="K57" i="1"/>
  <c r="K59" i="1"/>
  <c r="I31" i="1"/>
  <c r="E31" i="1"/>
  <c r="F25" i="1"/>
  <c r="R47" i="1"/>
  <c r="S47" i="1"/>
  <c r="S48" i="1"/>
  <c r="K50" i="1"/>
  <c r="E29" i="1"/>
  <c r="D36" i="1"/>
  <c r="F23" i="1"/>
  <c r="F27" i="1"/>
  <c r="N33" i="1"/>
  <c r="N31" i="1"/>
  <c r="N29" i="1"/>
  <c r="Q39" i="1"/>
  <c r="Q40" i="1"/>
  <c r="N27" i="1"/>
</calcChain>
</file>

<file path=xl/sharedStrings.xml><?xml version="1.0" encoding="utf-8"?>
<sst xmlns="http://schemas.openxmlformats.org/spreadsheetml/2006/main" count="73" uniqueCount="65">
  <si>
    <t>Número de filhos</t>
  </si>
  <si>
    <t>Dados da APEL</t>
  </si>
  <si>
    <t>1º ano</t>
  </si>
  <si>
    <t>2º ano</t>
  </si>
  <si>
    <t>3º ano</t>
  </si>
  <si>
    <t>4º ano</t>
  </si>
  <si>
    <t>5º ano</t>
  </si>
  <si>
    <t>6º ano</t>
  </si>
  <si>
    <t>7º ano</t>
  </si>
  <si>
    <t>8º ano</t>
  </si>
  <si>
    <t>9º ano</t>
  </si>
  <si>
    <t>10º ano</t>
  </si>
  <si>
    <t>11º ano</t>
  </si>
  <si>
    <t>12º ano</t>
  </si>
  <si>
    <t>Mais económico</t>
  </si>
  <si>
    <t>Mais dispendioso</t>
  </si>
  <si>
    <t>1º CICLO</t>
  </si>
  <si>
    <t>2º CICLO</t>
  </si>
  <si>
    <t>3º CICLO</t>
  </si>
  <si>
    <t>* Curso Científico-Humanístico de Ciências e Tecnologias</t>
  </si>
  <si>
    <t>Material incluído em cada cabaz</t>
  </si>
  <si>
    <t>SECUNDÁRIO</t>
  </si>
  <si>
    <t xml:space="preserve">Mochila, estojo, pack esferográficas, pack lápis de carvão, lápis de cor, lápis de cera, marcadores, borrachas (2 un.), afia, stick de cola, compasso, régua 20 cm, tesoura, três cadernos agrafados, pasta de arquivo lombada larga, capa de elásticos A4, resma de papel A4. Educação musical: flauta e caderno de música. </t>
  </si>
  <si>
    <t>Mochila, estojo, pack esferográficas, pack lápis de carvão, corretor de fita, lápis de cor, marcadores, borrachas (2 un.), afia, stick de cola, cola multiusos, compasso, régua 20 cm, tesoura, esquadro, transferidor, pasta de arquivo lombada larga, 5 cadernos de argolas, bloco de papel cavalinho A3 (substituído por bloco de desenho simples quando não disponível), guaches, pincéis, godés, bloco de cartolinas coloridas A4, capa de elásticos A3, flauta e caderno de música.</t>
  </si>
  <si>
    <t xml:space="preserve">Mochila, estojo, pack esferográficas, corretor de fita, pack lápis de carvão de desenho (H, HB, B e 6B), lápis de cor, lápis de cera, borrachas (2 un.), afia, stick de cola, cola multiusos, compasso, régua 50 cm, tesoura, esquadro, x-ato, pasta de arquivo lombada larga, 8 cadernos argolas, bloco de papel cavalinho A3 (substituído por bloco de desenho simples quando não disponível), guaches, aguarelas, pincéis, godés, bloco de cartolinas A4 coloridas, capa de elásticos A3, calculadora científica com funções trigonométricas. </t>
  </si>
  <si>
    <t>Mochila, estojo, pack esferográficas, corretor de fita, pack lápis de carvão, borrachas (2 un.), afia, compasso, régua 20 cm, transferidor, 6 cadernos argolas, calculadora gráfica, pasta de arquivo lombada larga, esquadro geométrico com transferidor incorporado, compasso.</t>
  </si>
  <si>
    <t>Secundário *</t>
  </si>
  <si>
    <t>Custo Cabazes Material Escolar</t>
  </si>
  <si>
    <t>SIMULADOR</t>
  </si>
  <si>
    <t>Escolha aqui</t>
  </si>
  <si>
    <t>Disclaimer</t>
  </si>
  <si>
    <t>Filho 1</t>
  </si>
  <si>
    <t>Filho 2</t>
  </si>
  <si>
    <t>Filho 3</t>
  </si>
  <si>
    <t>Filho 4</t>
  </si>
  <si>
    <t>Filho 5</t>
  </si>
  <si>
    <t>Informação familiar</t>
  </si>
  <si>
    <t>Cálculo de apoio</t>
  </si>
  <si>
    <t>INFORMAÇÃO DE APOIO (ESTARÁ ESCONDIDA)</t>
  </si>
  <si>
    <t>Cabaz mais económico</t>
  </si>
  <si>
    <t>Cabaz mais dispendioso</t>
  </si>
  <si>
    <t>Manuais (dados da APEL)</t>
  </si>
  <si>
    <t>Solteiro</t>
  </si>
  <si>
    <t>Casado</t>
  </si>
  <si>
    <t>Situação familiar</t>
  </si>
  <si>
    <t>Simulação do seu caso</t>
  </si>
  <si>
    <t>Rendimento anual</t>
  </si>
  <si>
    <t>Quanto vai poupar?</t>
  </si>
  <si>
    <t>Quanto vai poupar de IRS em 2018?</t>
  </si>
  <si>
    <t>Rendimento coletável</t>
  </si>
  <si>
    <t>Dedução específica</t>
  </si>
  <si>
    <t>Coleta de IRS</t>
  </si>
  <si>
    <t>Sobretaxa anual</t>
  </si>
  <si>
    <t>Tabela IRS 2017</t>
  </si>
  <si>
    <t>Tabela IRS 2018</t>
  </si>
  <si>
    <t>Rendimento coletável corrigido</t>
  </si>
  <si>
    <t>Taxa</t>
  </si>
  <si>
    <t>Cálculo da taxa 2017</t>
  </si>
  <si>
    <t>Cálculo da taxa 2018</t>
  </si>
  <si>
    <t>Cálculo da sobretaxa</t>
  </si>
  <si>
    <t>Rendimento coletável - SMN</t>
  </si>
  <si>
    <t>Filhos</t>
  </si>
  <si>
    <t>Preencha os espaços em branco com os dados do seu agregado familiar e dos seus rendimentos e saiba quanto vai pagar a menos de IRS no próximo ano.</t>
  </si>
  <si>
    <t>Rendimentos</t>
  </si>
  <si>
    <t>O simulador "Quanto vai poupar de IRS em 2018?" é meramente indicativo, tendo por base  as regras previstas na proposta de Orçamento do Estado para 2018. O montepio.org/ei não se responsabiliza pelas diferenças de valores face aos verificados na realidade. O simulador não tem em conta quaisquer deduções à coleta nem a taxa de solidariedade. As simulações encontram-se ainda limitadas aos rendimentos da categoria A (trabalho dependente) do setor privado.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</si>
</sst>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0.00\ &quot;€&quot;;[Red]\-#,##0.00\ &quot;€&quot;"/>
    <numFmt numFmtId="164" formatCode="#,##0.00\ &quot;€&quot;"/>
    <numFmt numFmtId="165" formatCode="&quot;€&quot;#,##0.00;[Red]&quot;€&quot;#,##0.00"/>
    <numFmt numFmtId="166" formatCode="#,##0.00\ [$€-816]"/>
    <numFmt numFmtId="167" formatCode="#,##0.00\ [$€-816];[Red]#,##0.00\ [$€-816]"/>
    <numFmt numFmtId="168" formatCode="0.0%"/>
  </numFmts>
  <fonts count="35" x14ac:knownFonts="1">
    <font>
      <sz val="11"/>
      <color theme="1"/>
      <name val="Calibri"/>
      <family val="2"/>
      <scheme val="minor"/>
    </font>
    <font>
      <b/>
      <sz val="11"/>
      <color theme="1"/>
      <name val="Calibri"/>
      <family val="2"/>
      <scheme val="minor"/>
    </font>
    <font>
      <b/>
      <u/>
      <sz val="11"/>
      <color theme="1"/>
      <name val="Calibri"/>
      <family val="2"/>
      <scheme val="minor"/>
    </font>
    <font>
      <sz val="8"/>
      <color theme="1"/>
      <name val="Calibri"/>
      <family val="2"/>
      <scheme val="minor"/>
    </font>
    <font>
      <sz val="12"/>
      <color theme="0"/>
      <name val="Calibri"/>
      <family val="2"/>
      <scheme val="minor"/>
    </font>
    <font>
      <u/>
      <sz val="11"/>
      <color theme="10"/>
      <name val="Calibri"/>
      <family val="2"/>
      <scheme val="minor"/>
    </font>
    <font>
      <u/>
      <sz val="11"/>
      <color theme="11"/>
      <name val="Calibri"/>
      <family val="2"/>
      <scheme val="minor"/>
    </font>
    <font>
      <sz val="11"/>
      <color theme="1" tint="0.249977111117893"/>
      <name val="Calibri"/>
      <family val="2"/>
      <scheme val="minor"/>
    </font>
    <font>
      <b/>
      <sz val="11"/>
      <color theme="0"/>
      <name val="Calibri"/>
      <family val="2"/>
      <scheme val="minor"/>
    </font>
    <font>
      <sz val="11"/>
      <color theme="0"/>
      <name val="Calibri"/>
      <family val="2"/>
      <scheme val="minor"/>
    </font>
    <font>
      <sz val="11"/>
      <color theme="1"/>
      <name val="Arial"/>
      <family val="2"/>
    </font>
    <font>
      <sz val="11"/>
      <color theme="1" tint="0.249977111117893"/>
      <name val="Arial"/>
      <family val="2"/>
    </font>
    <font>
      <sz val="11"/>
      <color theme="0"/>
      <name val="Arial"/>
      <family val="2"/>
    </font>
    <font>
      <sz val="12"/>
      <color theme="0"/>
      <name val="Arial"/>
      <family val="2"/>
    </font>
    <font>
      <b/>
      <sz val="11"/>
      <color theme="1"/>
      <name val="Arial"/>
      <family val="2"/>
    </font>
    <font>
      <sz val="12"/>
      <color theme="1" tint="0.249977111117893"/>
      <name val="Arial"/>
      <family val="2"/>
    </font>
    <font>
      <b/>
      <sz val="18"/>
      <color rgb="FFFF5800"/>
      <name val="Arial"/>
      <family val="2"/>
    </font>
    <font>
      <i/>
      <sz val="8"/>
      <color theme="0"/>
      <name val="Calibri"/>
      <family val="2"/>
      <scheme val="minor"/>
    </font>
    <font>
      <sz val="12"/>
      <color theme="1"/>
      <name val="Arial"/>
      <family val="2"/>
    </font>
    <font>
      <sz val="10"/>
      <color theme="0"/>
      <name val="Arial"/>
      <family val="2"/>
    </font>
    <font>
      <b/>
      <sz val="14"/>
      <color theme="0"/>
      <name val="Arial"/>
      <family val="2"/>
    </font>
    <font>
      <b/>
      <sz val="11"/>
      <color rgb="FFFF5800"/>
      <name val="Arial"/>
      <family val="2"/>
    </font>
    <font>
      <b/>
      <sz val="22"/>
      <color theme="1" tint="0.249977111117893"/>
      <name val="Arial"/>
      <family val="2"/>
    </font>
    <font>
      <b/>
      <sz val="18"/>
      <color theme="0"/>
      <name val="Arial"/>
      <family val="2"/>
    </font>
    <font>
      <b/>
      <sz val="9"/>
      <color theme="0"/>
      <name val="Arial"/>
      <family val="2"/>
    </font>
    <font>
      <sz val="11"/>
      <color theme="1"/>
      <name val="Calibri"/>
      <family val="2"/>
      <scheme val="minor"/>
    </font>
    <font>
      <sz val="8"/>
      <color theme="0"/>
      <name val="Arial"/>
      <family val="2"/>
    </font>
    <font>
      <b/>
      <sz val="14"/>
      <color theme="1"/>
      <name val="Arial"/>
      <family val="2"/>
    </font>
    <font>
      <b/>
      <sz val="9"/>
      <color theme="1"/>
      <name val="Arial"/>
      <family val="2"/>
    </font>
    <font>
      <sz val="12"/>
      <color theme="0" tint="-0.499984740745262"/>
      <name val="Arial"/>
      <family val="2"/>
    </font>
    <font>
      <sz val="12"/>
      <color rgb="FFFF0000"/>
      <name val="Arial"/>
      <family val="2"/>
    </font>
    <font>
      <b/>
      <i/>
      <sz val="10"/>
      <color theme="0"/>
      <name val="Calibri"/>
      <family val="2"/>
      <scheme val="minor"/>
    </font>
    <font>
      <i/>
      <sz val="10"/>
      <color theme="0"/>
      <name val="Calibri"/>
      <family val="2"/>
      <scheme val="minor"/>
    </font>
    <font>
      <sz val="8"/>
      <color theme="0"/>
      <name val="Calibri"/>
      <family val="2"/>
      <scheme val="minor"/>
    </font>
    <font>
      <b/>
      <sz val="12"/>
      <color theme="0" tint="-0.34998626667073579"/>
      <name val="Arial"/>
      <family val="2"/>
    </font>
  </fonts>
  <fills count="12">
    <fill>
      <patternFill patternType="none"/>
    </fill>
    <fill>
      <patternFill patternType="gray125"/>
    </fill>
    <fill>
      <patternFill patternType="solid">
        <fgColor rgb="FF99FFCC"/>
        <bgColor indexed="64"/>
      </patternFill>
    </fill>
    <fill>
      <patternFill patternType="solid">
        <fgColor rgb="FFFFC000"/>
        <bgColor indexed="64"/>
      </patternFill>
    </fill>
    <fill>
      <patternFill patternType="solid">
        <fgColor rgb="FFFF99FF"/>
        <bgColor indexed="64"/>
      </patternFill>
    </fill>
    <fill>
      <patternFill patternType="solid">
        <fgColor theme="5" tint="0.39997558519241921"/>
        <bgColor indexed="64"/>
      </patternFill>
    </fill>
    <fill>
      <patternFill patternType="solid">
        <fgColor theme="0"/>
        <bgColor indexed="64"/>
      </patternFill>
    </fill>
    <fill>
      <patternFill patternType="solid">
        <fgColor theme="1" tint="0.34998626667073579"/>
        <bgColor indexed="64"/>
      </patternFill>
    </fill>
    <fill>
      <patternFill patternType="solid">
        <fgColor rgb="FF363636"/>
        <bgColor indexed="64"/>
      </patternFill>
    </fill>
    <fill>
      <patternFill patternType="solid">
        <fgColor rgb="FF525252"/>
        <bgColor indexed="64"/>
      </patternFill>
    </fill>
    <fill>
      <patternFill patternType="solid">
        <fgColor rgb="FF404040"/>
        <bgColor indexed="64"/>
      </patternFill>
    </fill>
    <fill>
      <patternFill patternType="solid">
        <fgColor rgb="FF595959"/>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rgb="FFFF5800"/>
      </bottom>
      <diagonal/>
    </border>
    <border>
      <left style="thick">
        <color theme="0"/>
      </left>
      <right/>
      <top/>
      <bottom style="thin">
        <color rgb="FFFF5800"/>
      </bottom>
      <diagonal/>
    </border>
    <border>
      <left/>
      <right style="thick">
        <color theme="0"/>
      </right>
      <top/>
      <bottom style="thin">
        <color rgb="FFFF5800"/>
      </bottom>
      <diagonal/>
    </border>
    <border>
      <left/>
      <right/>
      <top style="thin">
        <color rgb="FFFF5800"/>
      </top>
      <bottom/>
      <diagonal/>
    </border>
    <border>
      <left style="medium">
        <color theme="1" tint="0.34998626667073579"/>
      </left>
      <right/>
      <top/>
      <bottom/>
      <diagonal/>
    </border>
    <border>
      <left/>
      <right style="medium">
        <color theme="1" tint="0.34998626667073579"/>
      </right>
      <top/>
      <bottom/>
      <diagonal/>
    </border>
  </borders>
  <cellStyleXfs count="8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25" fillId="0" borderId="0" applyFont="0" applyFill="0" applyBorder="0" applyAlignment="0" applyProtection="0"/>
  </cellStyleXfs>
  <cellXfs count="147">
    <xf numFmtId="0" fontId="0" fillId="0" borderId="0" xfId="0"/>
    <xf numFmtId="0" fontId="0" fillId="0" borderId="1" xfId="0" applyBorder="1"/>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1" fillId="0" borderId="1" xfId="0" applyFont="1" applyBorder="1"/>
    <xf numFmtId="0" fontId="1" fillId="0" borderId="0" xfId="0" applyFont="1" applyAlignment="1">
      <alignment horizontal="center" vertical="center"/>
    </xf>
    <xf numFmtId="0" fontId="0" fillId="0" borderId="0" xfId="0" applyAlignment="1"/>
    <xf numFmtId="0" fontId="0" fillId="0" borderId="0" xfId="0" applyBorder="1" applyAlignment="1"/>
    <xf numFmtId="0" fontId="0" fillId="0" borderId="1" xfId="0" applyBorder="1" applyAlignment="1"/>
    <xf numFmtId="0" fontId="1" fillId="0" borderId="1" xfId="0" applyFont="1" applyBorder="1" applyAlignment="1">
      <alignment horizontal="center"/>
    </xf>
    <xf numFmtId="0" fontId="1" fillId="0" borderId="0" xfId="0" applyFont="1" applyBorder="1" applyAlignment="1">
      <alignment horizontal="center"/>
    </xf>
    <xf numFmtId="0" fontId="0" fillId="0" borderId="1" xfId="0" applyFont="1" applyBorder="1" applyAlignment="1">
      <alignment horizontal="center" vertical="center"/>
    </xf>
    <xf numFmtId="0" fontId="0" fillId="0" borderId="0" xfId="0" quotePrefix="1" applyFont="1" applyBorder="1" applyAlignment="1">
      <alignment horizontal="center" vertical="center"/>
    </xf>
    <xf numFmtId="164" fontId="0" fillId="0" borderId="0" xfId="0" applyNumberFormat="1" applyBorder="1" applyAlignment="1">
      <alignment horizontal="center"/>
    </xf>
    <xf numFmtId="0" fontId="0" fillId="0" borderId="0" xfId="0" applyBorder="1" applyAlignment="1">
      <alignment horizontal="center"/>
    </xf>
    <xf numFmtId="8" fontId="0" fillId="0" borderId="0" xfId="0" applyNumberFormat="1" applyBorder="1" applyAlignment="1">
      <alignment horizontal="center"/>
    </xf>
    <xf numFmtId="0" fontId="1" fillId="0" borderId="0" xfId="0" applyFont="1" applyBorder="1" applyAlignment="1"/>
    <xf numFmtId="164" fontId="0" fillId="0" borderId="0" xfId="0" applyNumberFormat="1" applyBorder="1" applyAlignment="1">
      <alignment horizontal="center" vertical="center"/>
    </xf>
    <xf numFmtId="0" fontId="0" fillId="0" borderId="0" xfId="0" quotePrefix="1" applyAlignment="1"/>
    <xf numFmtId="0" fontId="2"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1" fillId="2" borderId="1" xfId="0" applyFont="1" applyFill="1" applyBorder="1" applyAlignment="1"/>
    <xf numFmtId="164" fontId="0" fillId="2" borderId="1" xfId="0" applyNumberFormat="1" applyFill="1" applyBorder="1" applyAlignment="1">
      <alignment horizontal="center" vertical="center"/>
    </xf>
    <xf numFmtId="0" fontId="1" fillId="3" borderId="1" xfId="0" applyFont="1" applyFill="1" applyBorder="1" applyAlignment="1"/>
    <xf numFmtId="164" fontId="0" fillId="3" borderId="1" xfId="0" applyNumberFormat="1" applyFill="1" applyBorder="1" applyAlignment="1">
      <alignment horizontal="center" vertical="center"/>
    </xf>
    <xf numFmtId="0" fontId="1" fillId="4" borderId="1" xfId="0" applyFont="1" applyFill="1" applyBorder="1" applyAlignment="1"/>
    <xf numFmtId="164" fontId="0" fillId="4" borderId="1" xfId="0" applyNumberFormat="1" applyFill="1" applyBorder="1" applyAlignment="1">
      <alignment horizontal="center" vertical="center"/>
    </xf>
    <xf numFmtId="164" fontId="0" fillId="5" borderId="1" xfId="0" applyNumberFormat="1" applyFill="1" applyBorder="1" applyAlignment="1">
      <alignment horizontal="center" vertical="center"/>
    </xf>
    <xf numFmtId="0" fontId="0" fillId="0" borderId="0" xfId="0" applyProtection="1">
      <protection hidden="1"/>
    </xf>
    <xf numFmtId="0" fontId="1" fillId="0" borderId="0" xfId="0" applyFont="1" applyProtection="1">
      <protection hidden="1"/>
    </xf>
    <xf numFmtId="0" fontId="0" fillId="0" borderId="0" xfId="0" applyFont="1" applyProtection="1">
      <protection hidden="1"/>
    </xf>
    <xf numFmtId="0" fontId="4" fillId="0" borderId="0" xfId="0" applyFont="1" applyFill="1" applyBorder="1" applyAlignment="1" applyProtection="1">
      <protection hidden="1"/>
    </xf>
    <xf numFmtId="0" fontId="9" fillId="0" borderId="0" xfId="0" applyFont="1" applyFill="1" applyBorder="1" applyProtection="1">
      <protection hidden="1"/>
    </xf>
    <xf numFmtId="0" fontId="9" fillId="0" borderId="0" xfId="0" applyFont="1" applyProtection="1">
      <protection hidden="1"/>
    </xf>
    <xf numFmtId="0" fontId="11" fillId="10" borderId="0" xfId="0" applyFont="1" applyFill="1" applyBorder="1" applyProtection="1">
      <protection hidden="1"/>
    </xf>
    <xf numFmtId="0" fontId="10" fillId="10" borderId="0" xfId="0" applyFont="1" applyFill="1" applyProtection="1">
      <protection hidden="1"/>
    </xf>
    <xf numFmtId="0" fontId="7" fillId="10" borderId="0" xfId="0" applyFont="1" applyFill="1" applyBorder="1" applyProtection="1">
      <protection hidden="1"/>
    </xf>
    <xf numFmtId="0" fontId="0" fillId="10" borderId="0" xfId="0" applyFill="1" applyProtection="1">
      <protection hidden="1"/>
    </xf>
    <xf numFmtId="0" fontId="0" fillId="10" borderId="0" xfId="0" applyFill="1" applyBorder="1" applyProtection="1">
      <protection hidden="1"/>
    </xf>
    <xf numFmtId="0" fontId="14" fillId="10" borderId="0" xfId="0" applyFont="1" applyFill="1" applyBorder="1" applyAlignment="1" applyProtection="1">
      <alignment horizontal="center" vertical="center" wrapText="1"/>
      <protection hidden="1"/>
    </xf>
    <xf numFmtId="0" fontId="10" fillId="10" borderId="0" xfId="0" applyFont="1" applyFill="1" applyBorder="1" applyProtection="1">
      <protection hidden="1"/>
    </xf>
    <xf numFmtId="0" fontId="13" fillId="10" borderId="0" xfId="0" applyFont="1" applyFill="1" applyBorder="1" applyAlignment="1" applyProtection="1">
      <protection hidden="1"/>
    </xf>
    <xf numFmtId="0" fontId="19" fillId="10" borderId="0" xfId="0" applyFont="1" applyFill="1" applyBorder="1" applyAlignment="1" applyProtection="1">
      <alignment horizontal="center" vertical="center" wrapText="1"/>
      <protection hidden="1"/>
    </xf>
    <xf numFmtId="165" fontId="11" fillId="10" borderId="0" xfId="0" applyNumberFormat="1" applyFont="1" applyFill="1" applyBorder="1" applyAlignment="1" applyProtection="1">
      <protection hidden="1"/>
    </xf>
    <xf numFmtId="0" fontId="9" fillId="8" borderId="5" xfId="0" applyFont="1" applyFill="1" applyBorder="1" applyProtection="1">
      <protection hidden="1"/>
    </xf>
    <xf numFmtId="0" fontId="21" fillId="0" borderId="0" xfId="0" applyFont="1" applyProtection="1">
      <protection hidden="1"/>
    </xf>
    <xf numFmtId="0" fontId="11" fillId="11" borderId="0" xfId="0" applyFont="1" applyFill="1" applyBorder="1" applyProtection="1">
      <protection hidden="1"/>
    </xf>
    <xf numFmtId="0" fontId="10" fillId="11" borderId="0" xfId="0" applyFont="1" applyFill="1" applyProtection="1">
      <protection hidden="1"/>
    </xf>
    <xf numFmtId="0" fontId="11" fillId="11" borderId="0" xfId="0" applyFont="1" applyFill="1" applyBorder="1" applyAlignment="1" applyProtection="1">
      <alignment horizontal="center"/>
      <protection hidden="1"/>
    </xf>
    <xf numFmtId="0" fontId="10" fillId="11" borderId="0" xfId="0" applyFont="1" applyFill="1" applyBorder="1" applyProtection="1">
      <protection hidden="1"/>
    </xf>
    <xf numFmtId="0" fontId="24" fillId="11" borderId="0" xfId="0" applyFont="1" applyFill="1" applyBorder="1" applyAlignment="1" applyProtection="1">
      <alignment horizontal="center"/>
      <protection hidden="1"/>
    </xf>
    <xf numFmtId="0" fontId="12" fillId="11" borderId="0" xfId="0" applyFont="1" applyFill="1" applyAlignment="1" applyProtection="1">
      <alignment horizontal="right"/>
      <protection hidden="1"/>
    </xf>
    <xf numFmtId="0" fontId="8" fillId="0" borderId="0" xfId="0" applyFont="1" applyFill="1" applyProtection="1">
      <protection hidden="1"/>
    </xf>
    <xf numFmtId="0" fontId="9" fillId="0" borderId="0" xfId="0" applyFont="1" applyFill="1" applyProtection="1">
      <protection hidden="1"/>
    </xf>
    <xf numFmtId="0" fontId="9" fillId="0" borderId="0" xfId="0" applyFont="1" applyFill="1" applyAlignment="1" applyProtection="1">
      <alignment horizontal="center"/>
      <protection hidden="1"/>
    </xf>
    <xf numFmtId="164" fontId="9" fillId="0" borderId="0" xfId="0" applyNumberFormat="1" applyFont="1" applyFill="1" applyAlignment="1" applyProtection="1">
      <alignment horizontal="center" vertical="center"/>
      <protection hidden="1"/>
    </xf>
    <xf numFmtId="0" fontId="24" fillId="0" borderId="0" xfId="0" applyFont="1" applyFill="1" applyBorder="1" applyAlignment="1" applyProtection="1">
      <alignment horizontal="center"/>
      <protection hidden="1"/>
    </xf>
    <xf numFmtId="0" fontId="10" fillId="0" borderId="0" xfId="0" applyFont="1" applyFill="1" applyProtection="1">
      <protection hidden="1"/>
    </xf>
    <xf numFmtId="0" fontId="11" fillId="0" borderId="0" xfId="0" applyFont="1" applyFill="1" applyBorder="1" applyAlignment="1" applyProtection="1">
      <alignment horizontal="center"/>
      <protection locked="0"/>
    </xf>
    <xf numFmtId="0" fontId="11" fillId="0" borderId="0" xfId="0" applyFont="1" applyFill="1" applyBorder="1" applyProtection="1">
      <protection hidden="1"/>
    </xf>
    <xf numFmtId="0" fontId="20" fillId="0" borderId="0" xfId="0" applyFont="1" applyFill="1" applyBorder="1" applyAlignment="1" applyProtection="1">
      <alignment vertical="center"/>
      <protection hidden="1"/>
    </xf>
    <xf numFmtId="0" fontId="10" fillId="0" borderId="0" xfId="0" applyFont="1" applyFill="1" applyBorder="1" applyProtection="1">
      <protection hidden="1"/>
    </xf>
    <xf numFmtId="0" fontId="0" fillId="0" borderId="0" xfId="0" applyFill="1" applyProtection="1">
      <protection hidden="1"/>
    </xf>
    <xf numFmtId="0" fontId="0" fillId="0" borderId="0" xfId="0" applyFont="1" applyFill="1" applyProtection="1">
      <protection hidden="1"/>
    </xf>
    <xf numFmtId="0" fontId="15" fillId="0" borderId="0" xfId="0" applyFont="1" applyAlignment="1" applyProtection="1">
      <alignment vertical="top" wrapText="1"/>
      <protection hidden="1"/>
    </xf>
    <xf numFmtId="165" fontId="12" fillId="0" borderId="0" xfId="0" applyNumberFormat="1" applyFont="1" applyFill="1" applyBorder="1" applyAlignment="1" applyProtection="1">
      <alignment horizontal="center"/>
      <protection hidden="1"/>
    </xf>
    <xf numFmtId="0" fontId="23" fillId="0" borderId="0" xfId="0" applyFont="1" applyFill="1" applyBorder="1" applyAlignment="1" applyProtection="1">
      <alignment vertical="center"/>
      <protection hidden="1"/>
    </xf>
    <xf numFmtId="0" fontId="12" fillId="0" borderId="0" xfId="0" applyFont="1" applyFill="1" applyBorder="1" applyAlignment="1" applyProtection="1">
      <alignment horizontal="center" vertical="center" wrapText="1"/>
      <protection hidden="1"/>
    </xf>
    <xf numFmtId="0" fontId="12" fillId="0" borderId="0" xfId="0" applyFont="1" applyFill="1" applyBorder="1" applyProtection="1">
      <protection hidden="1"/>
    </xf>
    <xf numFmtId="0" fontId="12" fillId="0" borderId="0" xfId="0" applyFont="1" applyFill="1" applyBorder="1" applyAlignment="1" applyProtection="1">
      <alignment horizontal="center"/>
      <protection hidden="1"/>
    </xf>
    <xf numFmtId="0" fontId="17" fillId="0" borderId="0" xfId="0" applyFont="1" applyFill="1" applyBorder="1" applyAlignment="1" applyProtection="1">
      <alignment horizontal="left" indent="1"/>
      <protection hidden="1"/>
    </xf>
    <xf numFmtId="0" fontId="17" fillId="0" borderId="0" xfId="0" applyFont="1" applyFill="1" applyBorder="1" applyAlignment="1" applyProtection="1">
      <alignment vertical="center" wrapText="1"/>
      <protection hidden="1"/>
    </xf>
    <xf numFmtId="0" fontId="17" fillId="0" borderId="0" xfId="0" applyFont="1" applyFill="1" applyBorder="1" applyAlignment="1" applyProtection="1">
      <alignment vertical="top" wrapText="1"/>
      <protection hidden="1"/>
    </xf>
    <xf numFmtId="0" fontId="13" fillId="10" borderId="0" xfId="0" applyFont="1" applyFill="1" applyBorder="1" applyAlignment="1" applyProtection="1">
      <alignment horizontal="left" indent="2"/>
      <protection hidden="1"/>
    </xf>
    <xf numFmtId="0" fontId="15" fillId="6" borderId="0" xfId="0" applyFont="1" applyFill="1" applyBorder="1" applyAlignment="1" applyProtection="1">
      <alignment horizontal="center"/>
      <protection locked="0"/>
    </xf>
    <xf numFmtId="166" fontId="15" fillId="11" borderId="6" xfId="0" applyNumberFormat="1" applyFont="1" applyFill="1" applyBorder="1" applyAlignment="1" applyProtection="1">
      <alignment horizontal="center"/>
      <protection locked="0"/>
    </xf>
    <xf numFmtId="0" fontId="18" fillId="11" borderId="0" xfId="0" applyFont="1" applyFill="1" applyProtection="1">
      <protection hidden="1"/>
    </xf>
    <xf numFmtId="0" fontId="18" fillId="11" borderId="0" xfId="0" applyFont="1" applyFill="1" applyBorder="1" applyProtection="1">
      <protection hidden="1"/>
    </xf>
    <xf numFmtId="0" fontId="15" fillId="11" borderId="0" xfId="0" applyFont="1" applyFill="1" applyBorder="1" applyProtection="1">
      <protection hidden="1"/>
    </xf>
    <xf numFmtId="0" fontId="15" fillId="11" borderId="0" xfId="0" applyFont="1" applyFill="1" applyProtection="1">
      <protection hidden="1"/>
    </xf>
    <xf numFmtId="166" fontId="13" fillId="10" borderId="0" xfId="0" applyNumberFormat="1" applyFont="1" applyFill="1" applyBorder="1" applyAlignment="1" applyProtection="1">
      <protection hidden="1"/>
    </xf>
    <xf numFmtId="0" fontId="12" fillId="0" borderId="0" xfId="0" applyFont="1" applyFill="1" applyBorder="1" applyAlignment="1" applyProtection="1">
      <alignment horizontal="center"/>
      <protection locked="0"/>
    </xf>
    <xf numFmtId="165" fontId="12" fillId="0" borderId="0" xfId="0" applyNumberFormat="1" applyFont="1" applyFill="1" applyBorder="1" applyAlignment="1" applyProtection="1">
      <alignment horizontal="center"/>
      <protection locked="0"/>
    </xf>
    <xf numFmtId="0" fontId="9" fillId="0" borderId="0" xfId="0" applyFont="1" applyAlignment="1" applyProtection="1">
      <alignment horizontal="center"/>
      <protection hidden="1"/>
    </xf>
    <xf numFmtId="0" fontId="13" fillId="0" borderId="0" xfId="0" applyFont="1" applyFill="1" applyBorder="1" applyProtection="1">
      <protection hidden="1"/>
    </xf>
    <xf numFmtId="0" fontId="13" fillId="0" borderId="0" xfId="0" applyFont="1" applyFill="1" applyBorder="1" applyAlignment="1" applyProtection="1">
      <alignment vertical="center"/>
      <protection hidden="1"/>
    </xf>
    <xf numFmtId="0" fontId="19" fillId="0" borderId="0" xfId="0" applyFont="1" applyFill="1" applyBorder="1" applyAlignment="1" applyProtection="1">
      <protection hidden="1"/>
    </xf>
    <xf numFmtId="167" fontId="23" fillId="0" borderId="0" xfId="0" applyNumberFormat="1" applyFont="1" applyFill="1" applyBorder="1" applyAlignment="1" applyProtection="1">
      <alignment vertical="center"/>
      <protection hidden="1"/>
    </xf>
    <xf numFmtId="0" fontId="26" fillId="0" borderId="0" xfId="0" applyFont="1" applyFill="1" applyBorder="1" applyAlignment="1" applyProtection="1">
      <alignment vertical="top" wrapText="1"/>
      <protection hidden="1"/>
    </xf>
    <xf numFmtId="0" fontId="18" fillId="0" borderId="0" xfId="0" applyFont="1" applyAlignment="1" applyProtection="1">
      <alignment vertical="top" wrapText="1"/>
      <protection hidden="1"/>
    </xf>
    <xf numFmtId="0" fontId="27" fillId="0" borderId="0" xfId="0" applyFont="1" applyFill="1" applyBorder="1" applyAlignment="1" applyProtection="1">
      <alignment vertical="center"/>
      <protection hidden="1"/>
    </xf>
    <xf numFmtId="0" fontId="28" fillId="0" borderId="0" xfId="0" applyFont="1" applyFill="1" applyBorder="1" applyAlignment="1" applyProtection="1">
      <alignment horizontal="center"/>
      <protection hidden="1"/>
    </xf>
    <xf numFmtId="0" fontId="10" fillId="0" borderId="0" xfId="0" applyFont="1" applyFill="1" applyBorder="1" applyAlignment="1" applyProtection="1">
      <alignment horizontal="right"/>
      <protection hidden="1"/>
    </xf>
    <xf numFmtId="0" fontId="10" fillId="0" borderId="0" xfId="0" applyFont="1" applyFill="1" applyBorder="1" applyAlignment="1" applyProtection="1">
      <alignment horizontal="center"/>
      <protection locked="0"/>
    </xf>
    <xf numFmtId="0" fontId="0" fillId="0" borderId="0" xfId="0" applyFont="1" applyFill="1" applyBorder="1" applyProtection="1">
      <protection hidden="1"/>
    </xf>
    <xf numFmtId="0" fontId="19" fillId="0" borderId="0" xfId="0" applyFont="1" applyFill="1" applyBorder="1" applyAlignment="1" applyProtection="1">
      <alignment vertical="center" wrapText="1"/>
      <protection hidden="1"/>
    </xf>
    <xf numFmtId="0" fontId="15" fillId="10" borderId="0" xfId="0" applyFont="1" applyFill="1" applyBorder="1" applyProtection="1">
      <protection hidden="1"/>
    </xf>
    <xf numFmtId="0" fontId="13" fillId="10" borderId="0" xfId="0" applyFont="1" applyFill="1" applyBorder="1" applyAlignment="1" applyProtection="1">
      <alignment horizontal="center" vertical="center" wrapText="1"/>
      <protection hidden="1"/>
    </xf>
    <xf numFmtId="0" fontId="29" fillId="10" borderId="0" xfId="0" applyFont="1" applyFill="1" applyBorder="1" applyAlignment="1" applyProtection="1">
      <alignment horizontal="center" vertical="center" wrapText="1"/>
      <protection hidden="1"/>
    </xf>
    <xf numFmtId="165" fontId="15" fillId="7" borderId="0" xfId="0" applyNumberFormat="1" applyFont="1" applyFill="1" applyBorder="1" applyAlignment="1" applyProtection="1">
      <alignment horizontal="center"/>
      <protection hidden="1"/>
    </xf>
    <xf numFmtId="166" fontId="30" fillId="7" borderId="0" xfId="0" applyNumberFormat="1" applyFont="1" applyFill="1" applyBorder="1" applyAlignment="1" applyProtection="1">
      <alignment horizontal="center"/>
      <protection hidden="1"/>
    </xf>
    <xf numFmtId="0" fontId="15" fillId="10" borderId="0" xfId="0" applyFont="1" applyFill="1" applyBorder="1" applyAlignment="1" applyProtection="1">
      <alignment horizontal="left" indent="2"/>
      <protection hidden="1"/>
    </xf>
    <xf numFmtId="165" fontId="15" fillId="10" borderId="0" xfId="0" applyNumberFormat="1" applyFont="1" applyFill="1" applyBorder="1" applyAlignment="1" applyProtection="1">
      <alignment horizontal="left" indent="2"/>
      <protection hidden="1"/>
    </xf>
    <xf numFmtId="165" fontId="15" fillId="10" borderId="0" xfId="0" applyNumberFormat="1" applyFont="1" applyFill="1" applyBorder="1" applyAlignment="1" applyProtection="1">
      <alignment horizontal="center"/>
      <protection hidden="1"/>
    </xf>
    <xf numFmtId="166" fontId="15" fillId="10" borderId="0" xfId="0" applyNumberFormat="1" applyFont="1" applyFill="1" applyBorder="1" applyAlignment="1" applyProtection="1">
      <alignment horizontal="center"/>
      <protection hidden="1"/>
    </xf>
    <xf numFmtId="0" fontId="31" fillId="8" borderId="0" xfId="0" applyFont="1" applyFill="1" applyBorder="1" applyAlignment="1" applyProtection="1">
      <alignment horizontal="left" indent="1"/>
      <protection hidden="1"/>
    </xf>
    <xf numFmtId="0" fontId="32" fillId="8" borderId="0" xfId="0" applyFont="1" applyFill="1" applyBorder="1" applyAlignment="1" applyProtection="1">
      <alignment horizontal="left" indent="1"/>
      <protection hidden="1"/>
    </xf>
    <xf numFmtId="165" fontId="12" fillId="10" borderId="0" xfId="0" applyNumberFormat="1" applyFont="1" applyFill="1" applyBorder="1" applyAlignment="1" applyProtection="1">
      <protection hidden="1"/>
    </xf>
    <xf numFmtId="0" fontId="33" fillId="0" borderId="0" xfId="0" applyFont="1" applyFill="1" applyBorder="1" applyAlignment="1" applyProtection="1">
      <alignment vertical="center" wrapText="1"/>
      <protection hidden="1"/>
    </xf>
    <xf numFmtId="10" fontId="13" fillId="0" borderId="0" xfId="0" applyNumberFormat="1" applyFont="1" applyFill="1" applyBorder="1" applyAlignment="1" applyProtection="1">
      <alignment vertical="center" wrapText="1"/>
      <protection hidden="1"/>
    </xf>
    <xf numFmtId="0" fontId="13" fillId="0" borderId="0" xfId="0" applyFont="1" applyProtection="1">
      <protection hidden="1"/>
    </xf>
    <xf numFmtId="168" fontId="13" fillId="0" borderId="0" xfId="0" applyNumberFormat="1" applyFont="1" applyFill="1" applyBorder="1" applyAlignment="1" applyProtection="1">
      <alignment horizontal="right" vertical="center" wrapText="1"/>
      <protection hidden="1"/>
    </xf>
    <xf numFmtId="0" fontId="12" fillId="0" borderId="0" xfId="0" applyFont="1" applyProtection="1">
      <protection hidden="1"/>
    </xf>
    <xf numFmtId="0" fontId="33" fillId="0" borderId="0" xfId="0" applyFont="1" applyFill="1" applyBorder="1" applyAlignment="1" applyProtection="1">
      <alignment vertical="top" wrapText="1"/>
      <protection hidden="1"/>
    </xf>
    <xf numFmtId="0" fontId="13" fillId="0" borderId="0" xfId="0" applyFont="1" applyFill="1" applyBorder="1" applyAlignment="1" applyProtection="1">
      <alignment vertical="top" wrapText="1"/>
      <protection hidden="1"/>
    </xf>
    <xf numFmtId="9" fontId="13" fillId="0" borderId="0" xfId="0" applyNumberFormat="1" applyFont="1" applyFill="1" applyBorder="1" applyAlignment="1" applyProtection="1">
      <alignment vertical="top" wrapText="1"/>
      <protection hidden="1"/>
    </xf>
    <xf numFmtId="10" fontId="13" fillId="0" borderId="0" xfId="0" applyNumberFormat="1" applyFont="1" applyProtection="1">
      <protection hidden="1"/>
    </xf>
    <xf numFmtId="168" fontId="13" fillId="0" borderId="0" xfId="0" applyNumberFormat="1" applyFont="1" applyFill="1" applyBorder="1" applyAlignment="1" applyProtection="1">
      <alignment horizontal="right" vertical="top" wrapText="1"/>
      <protection hidden="1"/>
    </xf>
    <xf numFmtId="0" fontId="33" fillId="0" borderId="0" xfId="0" applyFont="1" applyFill="1" applyBorder="1" applyProtection="1">
      <protection hidden="1"/>
    </xf>
    <xf numFmtId="9" fontId="4" fillId="0" borderId="0" xfId="0" applyNumberFormat="1" applyFont="1" applyProtection="1">
      <protection hidden="1"/>
    </xf>
    <xf numFmtId="0" fontId="4" fillId="0" borderId="0" xfId="0" applyFont="1" applyProtection="1">
      <protection hidden="1"/>
    </xf>
    <xf numFmtId="9" fontId="9" fillId="0" borderId="0" xfId="85" applyFont="1" applyProtection="1">
      <protection hidden="1"/>
    </xf>
    <xf numFmtId="0" fontId="9" fillId="0" borderId="0" xfId="85" applyNumberFormat="1" applyFont="1" applyProtection="1">
      <protection hidden="1"/>
    </xf>
    <xf numFmtId="0" fontId="8" fillId="0" borderId="0" xfId="0" applyFont="1" applyFill="1" applyBorder="1" applyAlignment="1" applyProtection="1">
      <alignment horizontal="center" vertical="center"/>
      <protection hidden="1"/>
    </xf>
    <xf numFmtId="10" fontId="9" fillId="0" borderId="0" xfId="85" applyNumberFormat="1" applyFont="1" applyProtection="1">
      <protection hidden="1"/>
    </xf>
    <xf numFmtId="0" fontId="32" fillId="0" borderId="0" xfId="0" applyFont="1" applyFill="1" applyBorder="1" applyAlignment="1" applyProtection="1">
      <alignment vertical="top" wrapText="1"/>
      <protection hidden="1"/>
    </xf>
    <xf numFmtId="0" fontId="34" fillId="10" borderId="0" xfId="0" applyFont="1" applyFill="1" applyBorder="1" applyAlignment="1" applyProtection="1">
      <alignment horizontal="center" vertical="center" wrapText="1"/>
      <protection hidden="1"/>
    </xf>
    <xf numFmtId="0" fontId="13" fillId="7" borderId="0" xfId="0" applyFont="1" applyFill="1" applyBorder="1" applyAlignment="1" applyProtection="1">
      <alignment horizontal="left" indent="2"/>
      <protection hidden="1"/>
    </xf>
    <xf numFmtId="0" fontId="34" fillId="10" borderId="5" xfId="0" applyFont="1" applyFill="1" applyBorder="1" applyAlignment="1" applyProtection="1">
      <alignment horizontal="center" vertical="center" wrapText="1"/>
      <protection hidden="1"/>
    </xf>
    <xf numFmtId="166" fontId="30" fillId="7" borderId="0" xfId="0" applyNumberFormat="1" applyFont="1" applyFill="1" applyBorder="1" applyAlignment="1" applyProtection="1">
      <alignment horizontal="center"/>
      <protection hidden="1"/>
    </xf>
    <xf numFmtId="0" fontId="32" fillId="8" borderId="0" xfId="0" applyFont="1" applyFill="1" applyBorder="1" applyAlignment="1" applyProtection="1">
      <alignment horizontal="left" vertical="top" wrapText="1" indent="1"/>
      <protection hidden="1"/>
    </xf>
    <xf numFmtId="0" fontId="13" fillId="11" borderId="0" xfId="0" applyFont="1" applyFill="1" applyBorder="1" applyAlignment="1" applyProtection="1">
      <alignment horizontal="right"/>
      <protection hidden="1"/>
    </xf>
    <xf numFmtId="0" fontId="13" fillId="11" borderId="7" xfId="0" applyFont="1" applyFill="1" applyBorder="1" applyAlignment="1" applyProtection="1">
      <alignment horizontal="right"/>
      <protection hidden="1"/>
    </xf>
    <xf numFmtId="0" fontId="22" fillId="0" borderId="0" xfId="0" applyFont="1" applyAlignment="1" applyProtection="1">
      <alignment horizontal="left"/>
      <protection hidden="1"/>
    </xf>
    <xf numFmtId="0" fontId="20" fillId="11" borderId="2" xfId="0" applyFont="1" applyFill="1" applyBorder="1" applyAlignment="1" applyProtection="1">
      <alignment horizontal="center" vertical="center"/>
      <protection hidden="1"/>
    </xf>
    <xf numFmtId="0" fontId="20" fillId="11" borderId="4"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13" fillId="11" borderId="0" xfId="0" applyFont="1" applyFill="1" applyAlignment="1" applyProtection="1">
      <alignment horizontal="center"/>
      <protection hidden="1"/>
    </xf>
    <xf numFmtId="0" fontId="13" fillId="11" borderId="0" xfId="0" applyFont="1" applyFill="1" applyBorder="1" applyAlignment="1" applyProtection="1">
      <alignment horizontal="center"/>
      <protection hidden="1"/>
    </xf>
    <xf numFmtId="0" fontId="15" fillId="0" borderId="0" xfId="0" applyFont="1" applyAlignment="1" applyProtection="1">
      <alignment horizontal="left" vertical="top" wrapText="1"/>
      <protection hidden="1"/>
    </xf>
    <xf numFmtId="0" fontId="20" fillId="11" borderId="3" xfId="0" applyFont="1" applyFill="1" applyBorder="1" applyAlignment="1" applyProtection="1">
      <alignment horizontal="center" vertical="center"/>
      <protection hidden="1"/>
    </xf>
    <xf numFmtId="0" fontId="23" fillId="10" borderId="0" xfId="0" applyFont="1" applyFill="1" applyBorder="1" applyAlignment="1" applyProtection="1">
      <alignment horizontal="center" vertical="center"/>
      <protection hidden="1"/>
    </xf>
    <xf numFmtId="0" fontId="20" fillId="10" borderId="2" xfId="0" applyFont="1" applyFill="1" applyBorder="1" applyAlignment="1" applyProtection="1">
      <alignment horizontal="center" vertical="center"/>
      <protection hidden="1"/>
    </xf>
    <xf numFmtId="167" fontId="16" fillId="9" borderId="0" xfId="0" applyNumberFormat="1" applyFont="1" applyFill="1" applyBorder="1" applyAlignment="1" applyProtection="1">
      <alignment horizontal="center" vertical="center"/>
      <protection hidden="1"/>
    </xf>
  </cellXfs>
  <cellStyles count="86">
    <cellStyle name="Hiperligação" xfId="1" builtinId="8" hidden="1"/>
    <cellStyle name="Hiperligação" xfId="3" builtinId="8" hidden="1"/>
    <cellStyle name="Hiperligação" xfId="5" builtinId="8" hidden="1"/>
    <cellStyle name="Hiperligação" xfId="7" builtinId="8" hidden="1"/>
    <cellStyle name="Hiperligação" xfId="9" builtinId="8" hidden="1"/>
    <cellStyle name="Hiperligação" xfId="11" builtinId="8" hidden="1"/>
    <cellStyle name="Hiperligação" xfId="13" builtinId="8" hidden="1"/>
    <cellStyle name="Hiperligação" xfId="15" builtinId="8" hidden="1"/>
    <cellStyle name="Hiperligação" xfId="17" builtinId="8" hidden="1"/>
    <cellStyle name="Hiperligação" xfId="19" builtinId="8" hidden="1"/>
    <cellStyle name="Hiperligação" xfId="21" builtinId="8" hidden="1"/>
    <cellStyle name="Hiperligação" xfId="23" builtinId="8" hidden="1"/>
    <cellStyle name="Hiperligação" xfId="25" builtinId="8" hidden="1"/>
    <cellStyle name="Hiperligação" xfId="27" builtinId="8" hidden="1"/>
    <cellStyle name="Hiperligação" xfId="29" builtinId="8" hidden="1"/>
    <cellStyle name="Hiperligação" xfId="31" builtinId="8" hidden="1"/>
    <cellStyle name="Hiperligação" xfId="33" builtinId="8" hidden="1"/>
    <cellStyle name="Hiperligação" xfId="35" builtinId="8" hidden="1"/>
    <cellStyle name="Hiperligação" xfId="37" builtinId="8" hidden="1"/>
    <cellStyle name="Hiperligação" xfId="39" builtinId="8" hidden="1"/>
    <cellStyle name="Hiperligação" xfId="41" builtinId="8" hidden="1"/>
    <cellStyle name="Hiperligação" xfId="43" builtinId="8" hidden="1"/>
    <cellStyle name="Hiperligação" xfId="45" builtinId="8" hidden="1"/>
    <cellStyle name="Hiperligação" xfId="47" builtinId="8" hidden="1"/>
    <cellStyle name="Hiperligação" xfId="49" builtinId="8" hidden="1"/>
    <cellStyle name="Hiperligação" xfId="51" builtinId="8" hidden="1"/>
    <cellStyle name="Hiperligação" xfId="53" builtinId="8" hidden="1"/>
    <cellStyle name="Hiperligação" xfId="55" builtinId="8" hidden="1"/>
    <cellStyle name="Hiperligação" xfId="57" builtinId="8" hidden="1"/>
    <cellStyle name="Hiperligação" xfId="59" builtinId="8" hidden="1"/>
    <cellStyle name="Hiperligação" xfId="61" builtinId="8" hidden="1"/>
    <cellStyle name="Hiperligação" xfId="63" builtinId="8" hidden="1"/>
    <cellStyle name="Hiperligação" xfId="65" builtinId="8" hidden="1"/>
    <cellStyle name="Hiperligação" xfId="67" builtinId="8" hidden="1"/>
    <cellStyle name="Hiperligação" xfId="69" builtinId="8" hidden="1"/>
    <cellStyle name="Hiperligação" xfId="71" builtinId="8" hidden="1"/>
    <cellStyle name="Hiperligação" xfId="73" builtinId="8" hidden="1"/>
    <cellStyle name="Hiperligação" xfId="75" builtinId="8" hidden="1"/>
    <cellStyle name="Hiperligação" xfId="77" builtinId="8" hidden="1"/>
    <cellStyle name="Hiperligação" xfId="79" builtinId="8" hidden="1"/>
    <cellStyle name="Hiperligação" xfId="81" builtinId="8" hidden="1"/>
    <cellStyle name="Hiperligação" xfId="83" builtinId="8" hidden="1"/>
    <cellStyle name="Hiperligação Visitada" xfId="2" builtinId="9" hidden="1"/>
    <cellStyle name="Hiperligação Visitada" xfId="4" builtinId="9" hidden="1"/>
    <cellStyle name="Hiperligação Visitada" xfId="6" builtinId="9" hidden="1"/>
    <cellStyle name="Hiperligação Visitada" xfId="8" builtinId="9" hidden="1"/>
    <cellStyle name="Hiperligação Visitada" xfId="10" builtinId="9" hidden="1"/>
    <cellStyle name="Hiperligação Visitada" xfId="12" builtinId="9" hidden="1"/>
    <cellStyle name="Hiperligação Visitada" xfId="14" builtinId="9" hidden="1"/>
    <cellStyle name="Hiperligação Visitada" xfId="16" builtinId="9" hidden="1"/>
    <cellStyle name="Hiperligação Visitada" xfId="18" builtinId="9" hidden="1"/>
    <cellStyle name="Hiperligação Visitada" xfId="20" builtinId="9" hidden="1"/>
    <cellStyle name="Hiperligação Visitada" xfId="22" builtinId="9" hidden="1"/>
    <cellStyle name="Hiperligação Visitada" xfId="24" builtinId="9" hidden="1"/>
    <cellStyle name="Hiperligação Visitada" xfId="26" builtinId="9" hidden="1"/>
    <cellStyle name="Hiperligação Visitada" xfId="28" builtinId="9" hidden="1"/>
    <cellStyle name="Hiperligação Visitada" xfId="30" builtinId="9" hidden="1"/>
    <cellStyle name="Hiperligação Visitada" xfId="32" builtinId="9" hidden="1"/>
    <cellStyle name="Hiperligação Visitada" xfId="34" builtinId="9" hidden="1"/>
    <cellStyle name="Hiperligação Visitada" xfId="36" builtinId="9" hidden="1"/>
    <cellStyle name="Hiperligação Visitada" xfId="38" builtinId="9" hidden="1"/>
    <cellStyle name="Hiperligação Visitada" xfId="40" builtinId="9" hidden="1"/>
    <cellStyle name="Hiperligação Visitada" xfId="42" builtinId="9" hidden="1"/>
    <cellStyle name="Hiperligação Visitada" xfId="44" builtinId="9" hidden="1"/>
    <cellStyle name="Hiperligação Visitada" xfId="46" builtinId="9" hidden="1"/>
    <cellStyle name="Hiperligação Visitada" xfId="48" builtinId="9" hidden="1"/>
    <cellStyle name="Hiperligação Visitada" xfId="50" builtinId="9" hidden="1"/>
    <cellStyle name="Hiperligação Visitada" xfId="52" builtinId="9" hidden="1"/>
    <cellStyle name="Hiperligação Visitada" xfId="54" builtinId="9" hidden="1"/>
    <cellStyle name="Hiperligação Visitada" xfId="56" builtinId="9" hidden="1"/>
    <cellStyle name="Hiperligação Visitada" xfId="58" builtinId="9" hidden="1"/>
    <cellStyle name="Hiperligação Visitada" xfId="60" builtinId="9" hidden="1"/>
    <cellStyle name="Hiperligação Visitada" xfId="62" builtinId="9" hidden="1"/>
    <cellStyle name="Hiperligação Visitada" xfId="64" builtinId="9" hidden="1"/>
    <cellStyle name="Hiperligação Visitada" xfId="66" builtinId="9" hidden="1"/>
    <cellStyle name="Hiperligação Visitada" xfId="68" builtinId="9" hidden="1"/>
    <cellStyle name="Hiperligação Visitada" xfId="70" builtinId="9" hidden="1"/>
    <cellStyle name="Hiperligação Visitada" xfId="72" builtinId="9" hidden="1"/>
    <cellStyle name="Hiperligação Visitada" xfId="74" builtinId="9" hidden="1"/>
    <cellStyle name="Hiperligação Visitada" xfId="76" builtinId="9" hidden="1"/>
    <cellStyle name="Hiperligação Visitada" xfId="78" builtinId="9" hidden="1"/>
    <cellStyle name="Hiperligação Visitada" xfId="80" builtinId="9" hidden="1"/>
    <cellStyle name="Hiperligação Visitada" xfId="82" builtinId="9" hidden="1"/>
    <cellStyle name="Hiperligação Visitada" xfId="84" builtinId="9" hidden="1"/>
    <cellStyle name="Normal" xfId="0" builtinId="0"/>
    <cellStyle name="Percentagem" xfId="85" builtinId="5"/>
  </cellStyles>
  <dxfs count="10">
    <dxf>
      <font>
        <color rgb="FF595959"/>
      </font>
      <fill>
        <patternFill>
          <bgColor rgb="FF595959"/>
        </patternFill>
      </fill>
    </dxf>
    <dxf>
      <font>
        <color theme="1" tint="0.24994659260841701"/>
      </font>
      <fill>
        <patternFill patternType="none">
          <bgColor auto="1"/>
        </patternFill>
      </fill>
      <border>
        <left/>
        <right/>
        <top/>
        <bottom/>
      </border>
    </dxf>
    <dxf>
      <font>
        <color rgb="FF595959"/>
      </font>
      <fill>
        <patternFill>
          <bgColor rgb="FF595959"/>
        </patternFill>
      </fill>
    </dxf>
    <dxf>
      <font>
        <b val="0"/>
        <i/>
        <color theme="0" tint="-0.499984740745262"/>
      </font>
      <fill>
        <patternFill patternType="none">
          <fgColor indexed="64"/>
          <bgColor auto="1"/>
        </patternFill>
      </fill>
      <border>
        <left style="thin">
          <color theme="0" tint="-0.499984740745262"/>
        </left>
        <right style="thin">
          <color theme="0" tint="-0.499984740745262"/>
        </right>
        <top style="thin">
          <color theme="0" tint="-0.499984740745262"/>
        </top>
        <bottom style="thin">
          <color theme="0" tint="-0.499984740745262"/>
        </bottom>
      </border>
    </dxf>
    <dxf>
      <font>
        <color theme="1" tint="0.24994659260841701"/>
      </font>
      <fill>
        <patternFill patternType="none">
          <bgColor auto="1"/>
        </patternFill>
      </fill>
      <border>
        <left style="thin">
          <color theme="1" tint="0.34998626667073579"/>
        </left>
        <right style="thin">
          <color theme="1" tint="0.34998626667073579"/>
        </right>
        <top style="thin">
          <color theme="1" tint="0.34998626667073579"/>
        </top>
        <bottom style="thin">
          <color theme="1" tint="0.34998626667073579"/>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border>
    </dxf>
    <dxf>
      <font>
        <b val="0"/>
        <i/>
        <color theme="0" tint="-0.499984740745262"/>
      </font>
      <fill>
        <patternFill patternType="none">
          <fgColor indexed="64"/>
          <bgColor auto="1"/>
        </patternFill>
      </fill>
      <border>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colors>
    <mruColors>
      <color rgb="FF595959"/>
      <color rgb="FF404040"/>
      <color rgb="FFFF6699"/>
      <color rgb="FFFF0066"/>
      <color rgb="FFFF3399"/>
      <color rgb="FFFF99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503217</xdr:colOff>
      <xdr:row>0</xdr:row>
      <xdr:rowOff>182879</xdr:rowOff>
    </xdr:from>
    <xdr:to>
      <xdr:col>3</xdr:col>
      <xdr:colOff>25400</xdr:colOff>
      <xdr:row>6</xdr:row>
      <xdr:rowOff>31140</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3217" y="182879"/>
          <a:ext cx="2468583" cy="11690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229"/>
  <sheetViews>
    <sheetView showGridLines="0" tabSelected="1" topLeftCell="A31" workbookViewId="0">
      <selection activeCell="D16" sqref="D16"/>
    </sheetView>
  </sheetViews>
  <sheetFormatPr defaultColWidth="8.85546875" defaultRowHeight="15" x14ac:dyDescent="0.25"/>
  <cols>
    <col min="1" max="1" width="7.7109375" style="31" customWidth="1"/>
    <col min="2" max="2" width="11.140625" style="31" customWidth="1"/>
    <col min="3" max="3" width="19.85546875" style="31" customWidth="1"/>
    <col min="4" max="4" width="15.140625" style="31" customWidth="1"/>
    <col min="5" max="5" width="15.28515625" style="31" customWidth="1"/>
    <col min="6" max="6" width="19" style="31" customWidth="1"/>
    <col min="7" max="7" width="14.85546875" style="31" customWidth="1"/>
    <col min="8" max="8" width="8.85546875" style="31" customWidth="1"/>
    <col min="9" max="9" width="10.42578125" style="31" customWidth="1"/>
    <col min="10" max="10" width="24.140625" style="31" customWidth="1"/>
    <col min="11" max="11" width="9.85546875" style="31" customWidth="1"/>
    <col min="12" max="12" width="11.42578125" style="31" customWidth="1"/>
    <col min="13" max="13" width="11.28515625" style="31" customWidth="1"/>
    <col min="14" max="15" width="8.85546875" style="31" customWidth="1"/>
    <col min="16" max="16" width="9" style="31" bestFit="1" customWidth="1"/>
    <col min="17" max="17" width="10.140625" style="31" customWidth="1"/>
    <col min="18" max="19" width="8.85546875" style="31"/>
    <col min="20" max="20" width="16.85546875" style="31" customWidth="1"/>
    <col min="21" max="21" width="19.28515625" style="31" customWidth="1"/>
    <col min="22" max="22" width="17.7109375" style="31" customWidth="1"/>
    <col min="23" max="16384" width="8.85546875" style="31"/>
  </cols>
  <sheetData>
    <row r="1" spans="2:45" ht="29.1" customHeight="1" x14ac:dyDescent="0.2"/>
    <row r="8" spans="2:45" x14ac:dyDescent="0.2">
      <c r="B8" s="48" t="s">
        <v>28</v>
      </c>
      <c r="C8" s="32"/>
      <c r="D8" s="32"/>
      <c r="E8" s="32"/>
      <c r="F8" s="32"/>
      <c r="G8" s="32"/>
      <c r="H8" s="33"/>
      <c r="I8" s="33"/>
    </row>
    <row r="9" spans="2:45" ht="33" customHeight="1" x14ac:dyDescent="0.3">
      <c r="B9" s="136" t="s">
        <v>48</v>
      </c>
      <c r="C9" s="136"/>
      <c r="D9" s="136"/>
      <c r="E9" s="136"/>
      <c r="F9" s="136"/>
      <c r="G9" s="136"/>
      <c r="H9" s="136"/>
      <c r="I9" s="136"/>
      <c r="J9" s="136"/>
      <c r="K9" s="136"/>
      <c r="L9" s="136"/>
      <c r="M9" s="136"/>
    </row>
    <row r="10" spans="2:45" ht="15.95" customHeight="1" x14ac:dyDescent="0.25">
      <c r="B10" s="142" t="s">
        <v>62</v>
      </c>
      <c r="C10" s="142"/>
      <c r="D10" s="142"/>
      <c r="E10" s="142"/>
      <c r="F10" s="142"/>
      <c r="G10" s="142"/>
      <c r="H10" s="142"/>
      <c r="I10" s="67"/>
      <c r="J10" s="67"/>
      <c r="K10" s="67"/>
      <c r="L10" s="67"/>
      <c r="M10" s="67"/>
      <c r="P10" s="33"/>
      <c r="Q10" s="33"/>
      <c r="R10" s="33"/>
      <c r="S10" s="33"/>
      <c r="T10" s="33"/>
    </row>
    <row r="11" spans="2:45" ht="15.95" customHeight="1" x14ac:dyDescent="0.25">
      <c r="B11" s="142"/>
      <c r="C11" s="142"/>
      <c r="D11" s="142"/>
      <c r="E11" s="142"/>
      <c r="F11" s="142"/>
      <c r="G11" s="142"/>
      <c r="H11" s="142"/>
      <c r="I11" s="67"/>
      <c r="J11" s="67"/>
      <c r="K11" s="67"/>
      <c r="L11" s="67"/>
      <c r="M11" s="67"/>
      <c r="P11" s="33"/>
      <c r="Q11" s="33"/>
      <c r="R11" s="33"/>
      <c r="S11" s="33"/>
      <c r="T11" s="33"/>
    </row>
    <row r="12" spans="2:45" ht="15" customHeight="1" x14ac:dyDescent="0.25">
      <c r="B12" s="142"/>
      <c r="C12" s="142"/>
      <c r="D12" s="142"/>
      <c r="E12" s="142"/>
      <c r="F12" s="142"/>
      <c r="G12" s="142"/>
      <c r="H12" s="142"/>
      <c r="I12" s="67"/>
      <c r="J12" s="67"/>
      <c r="K12" s="92"/>
      <c r="L12" s="92"/>
      <c r="M12" s="92"/>
      <c r="N12" s="33"/>
      <c r="O12" s="33"/>
      <c r="P12" s="33"/>
      <c r="Q12" s="33"/>
      <c r="R12" s="33"/>
      <c r="S12" s="33"/>
      <c r="T12" s="33"/>
    </row>
    <row r="13" spans="2:45" ht="15" customHeight="1" x14ac:dyDescent="0.2">
      <c r="B13" s="67"/>
      <c r="C13" s="67"/>
      <c r="D13" s="67"/>
      <c r="E13" s="67"/>
      <c r="F13" s="67"/>
      <c r="G13" s="67"/>
      <c r="H13" s="67"/>
      <c r="I13" s="67"/>
      <c r="J13" s="67"/>
      <c r="K13" s="92"/>
      <c r="L13" s="92"/>
      <c r="M13" s="92"/>
      <c r="N13" s="33"/>
      <c r="O13" s="33"/>
      <c r="P13" s="33"/>
      <c r="Q13" s="33"/>
      <c r="R13" s="33"/>
      <c r="S13" s="33"/>
      <c r="T13" s="33"/>
    </row>
    <row r="14" spans="2:45" ht="23.1" customHeight="1" x14ac:dyDescent="0.25">
      <c r="B14" s="137" t="s">
        <v>36</v>
      </c>
      <c r="C14" s="137"/>
      <c r="D14" s="138"/>
      <c r="E14" s="143" t="s">
        <v>63</v>
      </c>
      <c r="F14" s="137"/>
      <c r="G14" s="137"/>
      <c r="H14" s="137"/>
      <c r="I14" s="63"/>
      <c r="J14" s="63"/>
      <c r="K14" s="93"/>
      <c r="L14" s="93"/>
      <c r="M14" s="9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row>
    <row r="15" spans="2:45" ht="14.1" customHeight="1" x14ac:dyDescent="0.2">
      <c r="B15" s="50"/>
      <c r="C15" s="50"/>
      <c r="D15" s="52"/>
      <c r="E15" s="49"/>
      <c r="F15" s="53"/>
      <c r="G15" s="53"/>
      <c r="H15" s="49"/>
      <c r="I15" s="59"/>
      <c r="J15" s="59"/>
      <c r="K15" s="64"/>
      <c r="L15" s="94"/>
      <c r="M15" s="94"/>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row>
    <row r="16" spans="2:45" ht="15.75" x14ac:dyDescent="0.25">
      <c r="B16" s="140" t="s">
        <v>44</v>
      </c>
      <c r="C16" s="141"/>
      <c r="D16" s="77" t="s">
        <v>29</v>
      </c>
      <c r="E16" s="134" t="str">
        <f>IF(D16="Escolha aqui","",IF(D16="Solteiro","Vencimento",IF(D16="Casado","Vencimento 1","")))</f>
        <v/>
      </c>
      <c r="F16" s="135"/>
      <c r="G16" s="78"/>
      <c r="H16" s="54"/>
      <c r="I16" s="61"/>
      <c r="J16" s="61"/>
      <c r="K16" s="95"/>
      <c r="L16" s="96"/>
      <c r="M16" s="96"/>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row>
    <row r="17" spans="2:45" ht="14.1" customHeight="1" x14ac:dyDescent="0.2">
      <c r="B17" s="79"/>
      <c r="C17" s="79"/>
      <c r="D17" s="80"/>
      <c r="E17" s="81"/>
      <c r="F17" s="82"/>
      <c r="G17" s="82"/>
      <c r="H17" s="51"/>
      <c r="I17" s="71"/>
      <c r="J17" s="71"/>
      <c r="K17" s="71"/>
      <c r="L17" s="71"/>
      <c r="M17" s="71"/>
      <c r="N17" s="36"/>
      <c r="O17" s="36"/>
      <c r="P17" s="36"/>
      <c r="Q17" s="36"/>
      <c r="R17" s="36"/>
      <c r="S17" s="36"/>
      <c r="T17" s="36"/>
      <c r="U17" s="36"/>
      <c r="V17" s="36"/>
      <c r="W17" s="36"/>
      <c r="X17" s="36"/>
      <c r="Y17" s="33"/>
      <c r="Z17" s="33"/>
      <c r="AA17" s="33"/>
      <c r="AB17" s="33"/>
      <c r="AC17" s="33"/>
      <c r="AD17" s="33"/>
      <c r="AE17" s="33"/>
      <c r="AF17" s="33"/>
      <c r="AG17" s="33"/>
      <c r="AH17" s="33"/>
      <c r="AI17" s="33"/>
      <c r="AJ17" s="33"/>
      <c r="AK17" s="33"/>
      <c r="AL17" s="33"/>
      <c r="AM17" s="33"/>
      <c r="AN17" s="33"/>
      <c r="AO17" s="33"/>
      <c r="AP17" s="33"/>
      <c r="AQ17" s="33"/>
      <c r="AR17" s="33"/>
      <c r="AS17" s="33"/>
    </row>
    <row r="18" spans="2:45" ht="15.95" customHeight="1" x14ac:dyDescent="0.25">
      <c r="B18" s="140" t="s">
        <v>0</v>
      </c>
      <c r="C18" s="141"/>
      <c r="D18" s="77" t="s">
        <v>29</v>
      </c>
      <c r="E18" s="134" t="str">
        <f>IF(D16="Escolha aqui","",IF(D16="Casado","Vencimento 2",""))</f>
        <v/>
      </c>
      <c r="F18" s="135"/>
      <c r="G18" s="78"/>
      <c r="H18" s="54"/>
      <c r="I18" s="84"/>
      <c r="J18" s="84"/>
      <c r="K18" s="71"/>
      <c r="L18" s="71"/>
      <c r="M18" s="71"/>
      <c r="N18" s="36"/>
      <c r="O18" s="36"/>
      <c r="P18" s="36"/>
      <c r="Q18" s="36"/>
      <c r="R18" s="36"/>
      <c r="S18" s="36"/>
      <c r="T18" s="36"/>
      <c r="U18" s="36"/>
      <c r="V18" s="36"/>
      <c r="W18" s="36"/>
      <c r="X18" s="36"/>
      <c r="Y18" s="33"/>
      <c r="Z18" s="33"/>
      <c r="AA18" s="33"/>
      <c r="AB18" s="33"/>
      <c r="AC18" s="33"/>
      <c r="AD18" s="33"/>
      <c r="AE18" s="33"/>
      <c r="AF18" s="33"/>
      <c r="AG18" s="33"/>
      <c r="AH18" s="33"/>
      <c r="AI18" s="33"/>
      <c r="AJ18" s="33"/>
      <c r="AK18" s="33"/>
      <c r="AL18" s="33"/>
      <c r="AM18" s="33"/>
      <c r="AN18" s="33"/>
      <c r="AO18" s="33"/>
      <c r="AP18" s="33"/>
      <c r="AQ18" s="33"/>
      <c r="AR18" s="33"/>
      <c r="AS18" s="33"/>
    </row>
    <row r="19" spans="2:45" ht="18" customHeight="1" x14ac:dyDescent="0.2">
      <c r="B19" s="50"/>
      <c r="C19" s="50"/>
      <c r="D19" s="52"/>
      <c r="E19" s="49"/>
      <c r="F19" s="49"/>
      <c r="G19" s="49"/>
      <c r="H19" s="49"/>
      <c r="I19" s="71"/>
      <c r="J19" s="71"/>
      <c r="K19" s="71"/>
      <c r="L19" s="71"/>
      <c r="M19" s="71"/>
      <c r="N19" s="36"/>
      <c r="O19" s="36"/>
      <c r="P19" s="36"/>
      <c r="Q19" s="36"/>
      <c r="R19" s="36"/>
      <c r="S19" s="36"/>
      <c r="T19" s="36"/>
      <c r="U19" s="36"/>
      <c r="V19" s="36"/>
      <c r="W19" s="36"/>
      <c r="X19" s="36"/>
      <c r="Y19" s="33"/>
      <c r="Z19" s="33"/>
      <c r="AA19" s="33"/>
      <c r="AB19" s="33"/>
      <c r="AC19" s="33"/>
      <c r="AD19" s="33"/>
      <c r="AE19" s="33"/>
      <c r="AF19" s="33"/>
      <c r="AG19" s="33"/>
      <c r="AH19" s="33"/>
      <c r="AI19" s="33"/>
      <c r="AJ19" s="33"/>
      <c r="AK19" s="33"/>
      <c r="AL19" s="33"/>
      <c r="AM19" s="33"/>
      <c r="AN19" s="33"/>
      <c r="AO19" s="33"/>
      <c r="AP19" s="33"/>
      <c r="AQ19" s="33"/>
      <c r="AR19" s="33"/>
      <c r="AS19" s="33"/>
    </row>
    <row r="20" spans="2:45" s="65" customFormat="1" ht="18" customHeight="1" x14ac:dyDescent="0.2">
      <c r="B20" s="60"/>
      <c r="C20" s="60"/>
      <c r="D20" s="64"/>
      <c r="E20" s="62"/>
      <c r="F20" s="62"/>
      <c r="G20" s="62"/>
      <c r="H20" s="62"/>
      <c r="I20" s="71"/>
      <c r="J20" s="71"/>
      <c r="K20" s="71"/>
      <c r="L20" s="71">
        <v>2665</v>
      </c>
      <c r="M20" s="71"/>
      <c r="N20" s="56"/>
      <c r="O20" s="56"/>
      <c r="P20" s="56"/>
      <c r="Q20" s="56"/>
      <c r="R20" s="56"/>
      <c r="S20" s="56"/>
      <c r="T20" s="56"/>
      <c r="U20" s="56"/>
      <c r="V20" s="56"/>
      <c r="W20" s="56"/>
      <c r="X20" s="56"/>
      <c r="Y20" s="66"/>
      <c r="Z20" s="66"/>
      <c r="AA20" s="66"/>
      <c r="AB20" s="66"/>
      <c r="AC20" s="66"/>
      <c r="AD20" s="66"/>
      <c r="AE20" s="66"/>
      <c r="AF20" s="66"/>
      <c r="AG20" s="66"/>
      <c r="AH20" s="66"/>
      <c r="AI20" s="66"/>
      <c r="AJ20" s="66"/>
      <c r="AK20" s="66"/>
      <c r="AL20" s="66"/>
      <c r="AM20" s="66"/>
      <c r="AN20" s="66"/>
      <c r="AO20" s="66"/>
      <c r="AP20" s="66"/>
      <c r="AQ20" s="66"/>
      <c r="AR20" s="66"/>
      <c r="AS20" s="66"/>
    </row>
    <row r="21" spans="2:45" ht="30.95" customHeight="1" x14ac:dyDescent="0.25">
      <c r="B21" s="145" t="s">
        <v>45</v>
      </c>
      <c r="C21" s="145"/>
      <c r="D21" s="145"/>
      <c r="E21" s="145"/>
      <c r="F21" s="145"/>
      <c r="G21" s="145"/>
      <c r="H21" s="145"/>
      <c r="I21" s="63"/>
      <c r="J21" s="63"/>
      <c r="K21" s="139"/>
      <c r="L21" s="139"/>
      <c r="M21" s="139"/>
      <c r="N21" s="34"/>
      <c r="O21" s="34"/>
      <c r="P21" s="36"/>
      <c r="Q21" s="36"/>
      <c r="R21" s="36"/>
      <c r="S21" s="36"/>
      <c r="T21" s="36"/>
      <c r="U21" s="36"/>
      <c r="V21" s="36"/>
      <c r="W21" s="36"/>
      <c r="X21" s="36"/>
      <c r="Y21" s="33"/>
      <c r="Z21" s="33"/>
      <c r="AA21" s="33"/>
      <c r="AB21" s="33"/>
      <c r="AC21" s="33"/>
      <c r="AD21" s="33"/>
      <c r="AE21" s="33"/>
      <c r="AF21" s="33"/>
      <c r="AG21" s="33"/>
      <c r="AH21" s="33"/>
      <c r="AI21" s="33"/>
      <c r="AJ21" s="33"/>
      <c r="AK21" s="33"/>
      <c r="AL21" s="33"/>
      <c r="AM21" s="33"/>
      <c r="AN21" s="33"/>
      <c r="AO21" s="33"/>
      <c r="AP21" s="33"/>
      <c r="AQ21" s="33"/>
      <c r="AR21" s="33"/>
      <c r="AS21" s="33"/>
    </row>
    <row r="22" spans="2:45" ht="29.1" customHeight="1" x14ac:dyDescent="0.25">
      <c r="B22" s="99"/>
      <c r="C22" s="100"/>
      <c r="D22" s="101"/>
      <c r="E22" s="129">
        <v>2017</v>
      </c>
      <c r="F22" s="131">
        <v>2018</v>
      </c>
      <c r="G22" s="131"/>
      <c r="H22" s="45"/>
      <c r="I22" s="70"/>
      <c r="J22" s="71"/>
      <c r="K22" s="98"/>
      <c r="L22" s="98"/>
      <c r="M22" s="98"/>
      <c r="N22" s="36"/>
      <c r="O22" s="36"/>
      <c r="P22" s="36"/>
      <c r="Q22" s="55" t="s">
        <v>38</v>
      </c>
      <c r="R22" s="56"/>
      <c r="S22" s="56"/>
      <c r="T22" s="56"/>
      <c r="U22" s="56"/>
      <c r="V22" s="36"/>
      <c r="W22" s="36"/>
      <c r="X22" s="36"/>
      <c r="Y22" s="33"/>
      <c r="Z22" s="33"/>
      <c r="AA22" s="33"/>
      <c r="AB22" s="33"/>
      <c r="AC22" s="33"/>
      <c r="AD22" s="33"/>
      <c r="AE22" s="33"/>
      <c r="AF22" s="33"/>
      <c r="AG22" s="33"/>
      <c r="AH22" s="33"/>
      <c r="AI22" s="33"/>
      <c r="AJ22" s="33"/>
      <c r="AK22" s="33"/>
      <c r="AL22" s="33"/>
      <c r="AM22" s="33"/>
      <c r="AN22" s="33"/>
      <c r="AO22" s="33"/>
      <c r="AP22" s="33"/>
      <c r="AQ22" s="33"/>
      <c r="AR22" s="33"/>
      <c r="AS22" s="33"/>
    </row>
    <row r="23" spans="2:45" ht="17.100000000000001" customHeight="1" x14ac:dyDescent="0.25">
      <c r="B23" s="130" t="s">
        <v>46</v>
      </c>
      <c r="C23" s="130"/>
      <c r="D23" s="102"/>
      <c r="E23" s="103" t="str">
        <f>IF(D16="Solteiro",G16*14,IF(D16="Casado",(G16+G18)*14,"0,00€"))</f>
        <v>0,00€</v>
      </c>
      <c r="F23" s="132" t="str">
        <f>IF(D16="Solteiro",G16*14,IF(D16="Casado",(G16+G18)*14,"0,00€"))</f>
        <v>0,00€</v>
      </c>
      <c r="G23" s="132"/>
      <c r="H23" s="46"/>
      <c r="I23" s="85"/>
      <c r="J23" s="71"/>
      <c r="K23" s="68"/>
      <c r="L23" s="68"/>
      <c r="M23" s="68"/>
      <c r="N23" s="36"/>
      <c r="O23" s="36"/>
      <c r="P23" s="36"/>
      <c r="Q23" s="56" t="s">
        <v>29</v>
      </c>
      <c r="R23" s="56" t="s">
        <v>29</v>
      </c>
      <c r="S23" s="56"/>
      <c r="T23" s="57" t="s">
        <v>41</v>
      </c>
      <c r="U23" s="57" t="s">
        <v>39</v>
      </c>
      <c r="V23" s="57" t="s">
        <v>40</v>
      </c>
      <c r="W23" s="86"/>
      <c r="X23" s="36"/>
      <c r="Y23" s="33"/>
      <c r="Z23" s="33"/>
      <c r="AA23" s="33"/>
      <c r="AB23" s="33"/>
      <c r="AC23" s="33"/>
      <c r="AD23" s="33"/>
      <c r="AE23" s="33"/>
      <c r="AF23" s="33"/>
      <c r="AG23" s="33"/>
      <c r="AH23" s="33"/>
      <c r="AI23" s="33"/>
      <c r="AJ23" s="33"/>
      <c r="AK23" s="33"/>
      <c r="AL23" s="33"/>
      <c r="AM23" s="33"/>
      <c r="AN23" s="33"/>
      <c r="AO23" s="33"/>
      <c r="AP23" s="33"/>
      <c r="AQ23" s="33"/>
      <c r="AR23" s="33"/>
      <c r="AS23" s="33"/>
    </row>
    <row r="24" spans="2:45" ht="9.9499999999999993" customHeight="1" x14ac:dyDescent="0.2">
      <c r="B24" s="104"/>
      <c r="C24" s="105"/>
      <c r="D24" s="106"/>
      <c r="E24" s="107"/>
      <c r="F24" s="107"/>
      <c r="G24" s="107"/>
      <c r="H24" s="43"/>
      <c r="I24" s="68"/>
      <c r="J24" s="71"/>
      <c r="K24" s="68"/>
      <c r="L24" s="72"/>
      <c r="M24" s="68"/>
      <c r="N24" s="36"/>
      <c r="O24" s="36"/>
      <c r="P24" s="36"/>
      <c r="Q24" s="56" t="s">
        <v>42</v>
      </c>
      <c r="R24" s="36">
        <v>0</v>
      </c>
      <c r="S24" s="57"/>
      <c r="T24" s="57"/>
      <c r="U24" s="58">
        <v>34.6</v>
      </c>
      <c r="V24" s="58">
        <v>160.6</v>
      </c>
      <c r="W24" s="86"/>
      <c r="X24" s="36"/>
      <c r="Y24" s="33"/>
      <c r="Z24" s="33"/>
      <c r="AA24" s="33"/>
      <c r="AB24" s="33"/>
      <c r="AC24" s="33"/>
      <c r="AD24" s="33"/>
      <c r="AE24" s="33"/>
      <c r="AF24" s="33"/>
      <c r="AG24" s="33"/>
      <c r="AH24" s="33"/>
      <c r="AI24" s="33"/>
      <c r="AJ24" s="33"/>
      <c r="AK24" s="33"/>
      <c r="AL24" s="33"/>
      <c r="AM24" s="33"/>
      <c r="AN24" s="33"/>
      <c r="AO24" s="33"/>
      <c r="AP24" s="33"/>
      <c r="AQ24" s="33"/>
      <c r="AR24" s="33"/>
      <c r="AS24" s="33"/>
    </row>
    <row r="25" spans="2:45" ht="17.100000000000001" customHeight="1" x14ac:dyDescent="0.25">
      <c r="B25" s="130" t="s">
        <v>50</v>
      </c>
      <c r="C25" s="130"/>
      <c r="D25" s="102"/>
      <c r="E25" s="103" t="str">
        <f>IF(G16="","0,00€",IF(D16="Solteiro",L25,IF(D16="Casado",L25+L27,"0,00€")))</f>
        <v>0,00€</v>
      </c>
      <c r="F25" s="132" t="str">
        <f>IF(G16="","0,00€",IF(D16="Solteiro",L25,IF(D16="Casado",L25+L27,"0,00€")))</f>
        <v>0,00€</v>
      </c>
      <c r="G25" s="132"/>
      <c r="H25" s="46"/>
      <c r="I25" s="85"/>
      <c r="J25" s="71"/>
      <c r="K25" s="68"/>
      <c r="L25" s="68">
        <f>IF(G16&lt;2665,4104,IF(G16&gt;=2665,0.11*G16*14))</f>
        <v>4104</v>
      </c>
      <c r="M25" s="68"/>
      <c r="N25" s="36"/>
      <c r="O25" s="36"/>
      <c r="P25" s="36"/>
      <c r="Q25" s="56" t="s">
        <v>43</v>
      </c>
      <c r="R25" s="56">
        <v>1</v>
      </c>
      <c r="S25" s="57"/>
      <c r="T25" s="57"/>
      <c r="U25" s="58">
        <v>34.6</v>
      </c>
      <c r="V25" s="58">
        <v>160.6</v>
      </c>
      <c r="W25" s="86"/>
      <c r="X25" s="36"/>
      <c r="Y25" s="33"/>
      <c r="Z25" s="33"/>
      <c r="AA25" s="33"/>
      <c r="AB25" s="33"/>
      <c r="AC25" s="33"/>
      <c r="AD25" s="33"/>
      <c r="AE25" s="33"/>
      <c r="AF25" s="33"/>
      <c r="AG25" s="33"/>
      <c r="AH25" s="33"/>
      <c r="AI25" s="33"/>
      <c r="AJ25" s="33"/>
      <c r="AK25" s="33"/>
      <c r="AL25" s="33"/>
      <c r="AM25" s="33"/>
      <c r="AN25" s="33"/>
      <c r="AO25" s="33"/>
      <c r="AP25" s="33"/>
      <c r="AQ25" s="33"/>
      <c r="AR25" s="33"/>
      <c r="AS25" s="33"/>
    </row>
    <row r="26" spans="2:45" ht="9.9499999999999993" customHeight="1" x14ac:dyDescent="0.2">
      <c r="B26" s="104"/>
      <c r="C26" s="105"/>
      <c r="D26" s="106"/>
      <c r="E26" s="107"/>
      <c r="F26" s="107"/>
      <c r="G26" s="107"/>
      <c r="H26" s="43"/>
      <c r="I26" s="68"/>
      <c r="J26" s="71"/>
      <c r="K26" s="68"/>
      <c r="L26" s="68"/>
      <c r="M26" s="68"/>
      <c r="N26" s="36"/>
      <c r="O26" s="36"/>
      <c r="P26" s="36"/>
      <c r="Q26" s="56"/>
      <c r="R26" s="56">
        <v>2</v>
      </c>
      <c r="S26" s="57"/>
      <c r="T26" s="57"/>
      <c r="U26" s="58">
        <v>34.6</v>
      </c>
      <c r="V26" s="58">
        <v>160.6</v>
      </c>
      <c r="W26" s="86"/>
      <c r="X26" s="36"/>
      <c r="Y26" s="33"/>
      <c r="Z26" s="33"/>
      <c r="AA26" s="33"/>
      <c r="AB26" s="33"/>
      <c r="AC26" s="33"/>
      <c r="AD26" s="33"/>
      <c r="AE26" s="33"/>
      <c r="AF26" s="33"/>
      <c r="AG26" s="33"/>
      <c r="AH26" s="33"/>
      <c r="AI26" s="33"/>
      <c r="AJ26" s="33"/>
      <c r="AK26" s="33"/>
      <c r="AL26" s="33"/>
      <c r="AM26" s="33"/>
      <c r="AN26" s="33"/>
      <c r="AO26" s="33"/>
      <c r="AP26" s="33"/>
      <c r="AQ26" s="33"/>
      <c r="AR26" s="33"/>
      <c r="AS26" s="33"/>
    </row>
    <row r="27" spans="2:45" ht="17.100000000000001" customHeight="1" x14ac:dyDescent="0.25">
      <c r="B27" s="130" t="s">
        <v>49</v>
      </c>
      <c r="C27" s="130"/>
      <c r="D27" s="102"/>
      <c r="E27" s="103">
        <f>E23-E25</f>
        <v>0</v>
      </c>
      <c r="F27" s="132">
        <f>F23-F25</f>
        <v>0</v>
      </c>
      <c r="G27" s="132"/>
      <c r="H27" s="46"/>
      <c r="I27" s="85"/>
      <c r="J27" s="71"/>
      <c r="K27" s="68"/>
      <c r="L27" s="68">
        <f>IF(G18&lt;2665,4104,IF(G18&gt;=2665,0.11*G18*14))</f>
        <v>4104</v>
      </c>
      <c r="M27" s="68"/>
      <c r="N27" s="36" t="str">
        <f>IF(E18="","",IF(OR(D16=2,D16=3,D16=4,D16=5),LOOKUP(Q39,R25:R35,T24:T35),""))</f>
        <v/>
      </c>
      <c r="O27" s="36"/>
      <c r="P27" s="36"/>
      <c r="Q27" s="56"/>
      <c r="R27" s="56">
        <v>3</v>
      </c>
      <c r="S27" s="57"/>
      <c r="T27" s="57"/>
      <c r="U27" s="58">
        <v>34.6</v>
      </c>
      <c r="V27" s="58">
        <v>160.6</v>
      </c>
      <c r="W27" s="86"/>
      <c r="X27" s="36"/>
      <c r="Y27" s="33"/>
      <c r="Z27" s="33"/>
      <c r="AA27" s="33"/>
      <c r="AB27" s="33"/>
      <c r="AC27" s="33"/>
      <c r="AD27" s="33"/>
      <c r="AE27" s="33"/>
      <c r="AF27" s="33"/>
      <c r="AG27" s="33"/>
      <c r="AH27" s="33"/>
      <c r="AI27" s="33"/>
      <c r="AJ27" s="33"/>
      <c r="AK27" s="33"/>
      <c r="AL27" s="33"/>
      <c r="AM27" s="33"/>
      <c r="AN27" s="33"/>
      <c r="AO27" s="33"/>
      <c r="AP27" s="33"/>
      <c r="AQ27" s="33"/>
      <c r="AR27" s="33"/>
      <c r="AS27" s="33"/>
    </row>
    <row r="28" spans="2:45" ht="9.9499999999999993" customHeight="1" x14ac:dyDescent="0.2">
      <c r="B28" s="104"/>
      <c r="C28" s="105"/>
      <c r="D28" s="106"/>
      <c r="E28" s="107"/>
      <c r="F28" s="107"/>
      <c r="G28" s="107"/>
      <c r="H28" s="43"/>
      <c r="I28" s="68"/>
      <c r="J28" s="71"/>
      <c r="K28" s="68"/>
      <c r="L28" s="72"/>
      <c r="M28" s="68"/>
      <c r="N28" s="36"/>
      <c r="O28" s="36"/>
      <c r="P28" s="36"/>
      <c r="Q28" s="56"/>
      <c r="R28" s="56">
        <v>4</v>
      </c>
      <c r="S28" s="57"/>
      <c r="T28" s="57"/>
      <c r="U28" s="58">
        <v>47.38</v>
      </c>
      <c r="V28" s="58">
        <v>196.21</v>
      </c>
      <c r="W28" s="86"/>
      <c r="X28" s="36"/>
      <c r="Y28" s="33"/>
      <c r="Z28" s="33"/>
      <c r="AA28" s="33"/>
      <c r="AB28" s="33"/>
      <c r="AC28" s="33"/>
      <c r="AD28" s="33"/>
      <c r="AE28" s="33"/>
      <c r="AF28" s="33"/>
      <c r="AG28" s="33"/>
      <c r="AH28" s="33"/>
      <c r="AI28" s="33"/>
      <c r="AJ28" s="33"/>
      <c r="AK28" s="33"/>
      <c r="AL28" s="33"/>
      <c r="AM28" s="33"/>
      <c r="AN28" s="33"/>
      <c r="AO28" s="33"/>
      <c r="AP28" s="33"/>
      <c r="AQ28" s="33"/>
      <c r="AR28" s="33"/>
      <c r="AS28" s="33"/>
    </row>
    <row r="29" spans="2:45" ht="17.100000000000001" customHeight="1" x14ac:dyDescent="0.2">
      <c r="B29" s="130" t="s">
        <v>51</v>
      </c>
      <c r="C29" s="130"/>
      <c r="D29" s="102"/>
      <c r="E29" s="103" t="str">
        <f>IF(D16="Solteiro",K49*K50-L50,IF(D16="Casado",(K49*K50-L50)*2,"0,00€"))</f>
        <v>0,00€</v>
      </c>
      <c r="F29" s="132" t="str">
        <f>IF(D16="Solteiro",O49*O50-Q50,IF(D16="Casado",(O49*O50-Q50)*2,"0,00€"))</f>
        <v>0,00€</v>
      </c>
      <c r="G29" s="132"/>
      <c r="H29" s="110"/>
      <c r="I29" s="85"/>
      <c r="J29" s="71"/>
      <c r="K29" s="68"/>
      <c r="L29" s="68"/>
      <c r="M29" s="68"/>
      <c r="N29" s="36" t="str">
        <f>IF(I16="","",IF(OR(D16=3,D16=4,D16=5),LOOKUP(Q40,R25:R35,T24:T35),""))</f>
        <v/>
      </c>
      <c r="O29" s="36"/>
      <c r="P29" s="36"/>
      <c r="Q29" s="56"/>
      <c r="R29" s="56">
        <v>5</v>
      </c>
      <c r="S29" s="57"/>
      <c r="T29" s="57"/>
      <c r="U29" s="58">
        <v>47.38</v>
      </c>
      <c r="V29" s="58">
        <v>196.21</v>
      </c>
      <c r="W29" s="86"/>
      <c r="X29" s="36"/>
      <c r="Y29" s="33"/>
      <c r="Z29" s="33"/>
      <c r="AA29" s="33"/>
      <c r="AB29" s="33"/>
      <c r="AC29" s="33"/>
      <c r="AD29" s="33"/>
      <c r="AE29" s="33"/>
      <c r="AF29" s="33"/>
      <c r="AG29" s="33"/>
      <c r="AH29" s="33"/>
      <c r="AI29" s="33"/>
      <c r="AJ29" s="33"/>
      <c r="AK29" s="33"/>
      <c r="AL29" s="33"/>
      <c r="AM29" s="33"/>
      <c r="AN29" s="33"/>
      <c r="AO29" s="33"/>
      <c r="AP29" s="33"/>
      <c r="AQ29" s="33"/>
      <c r="AR29" s="33"/>
      <c r="AS29" s="33"/>
    </row>
    <row r="30" spans="2:45" ht="9.9499999999999993" customHeight="1" x14ac:dyDescent="0.2">
      <c r="B30" s="104"/>
      <c r="C30" s="105"/>
      <c r="D30" s="106"/>
      <c r="E30" s="107"/>
      <c r="F30" s="107"/>
      <c r="G30" s="107"/>
      <c r="H30" s="43"/>
      <c r="I30" s="68"/>
      <c r="J30" s="71"/>
      <c r="K30" s="68"/>
      <c r="L30" s="72"/>
      <c r="M30" s="68"/>
      <c r="N30" s="36"/>
      <c r="O30" s="36"/>
      <c r="P30" s="36"/>
      <c r="Q30" s="56"/>
      <c r="R30" s="56"/>
      <c r="S30" s="57"/>
      <c r="T30" s="57"/>
      <c r="U30" s="58">
        <v>55.75</v>
      </c>
      <c r="V30" s="58">
        <v>238.22</v>
      </c>
      <c r="W30" s="86"/>
      <c r="X30" s="36"/>
      <c r="Y30" s="33"/>
      <c r="Z30" s="33"/>
      <c r="AA30" s="33"/>
      <c r="AB30" s="33"/>
      <c r="AC30" s="33"/>
      <c r="AD30" s="33"/>
      <c r="AE30" s="33"/>
      <c r="AF30" s="33"/>
      <c r="AG30" s="33"/>
      <c r="AH30" s="33"/>
      <c r="AI30" s="33"/>
      <c r="AJ30" s="33"/>
      <c r="AK30" s="33"/>
      <c r="AL30" s="33"/>
      <c r="AM30" s="33"/>
      <c r="AN30" s="33"/>
      <c r="AO30" s="33"/>
      <c r="AP30" s="33"/>
      <c r="AQ30" s="33"/>
      <c r="AR30" s="33"/>
      <c r="AS30" s="33"/>
    </row>
    <row r="31" spans="2:45" ht="17.100000000000001" customHeight="1" x14ac:dyDescent="0.2">
      <c r="B31" s="130" t="s">
        <v>52</v>
      </c>
      <c r="C31" s="130"/>
      <c r="D31" s="102"/>
      <c r="E31" s="103" t="str">
        <f>IF(I31&lt;0,"0,00€",I31)</f>
        <v>0,00€</v>
      </c>
      <c r="F31" s="132">
        <v>0</v>
      </c>
      <c r="G31" s="132"/>
      <c r="H31" s="38"/>
      <c r="I31" s="71" t="str">
        <f>IF(G16="","0,00€",IF(OR(D18="",D18="Escolha aqui"),0,K57-K59))</f>
        <v>0,00€</v>
      </c>
      <c r="J31" s="71"/>
      <c r="K31" s="71"/>
      <c r="L31" s="71"/>
      <c r="M31" s="71"/>
      <c r="N31" s="36" t="str">
        <f>IF(I18="","",IF(OR(D16=4,D16=5),LOOKUP(Q41,R25:R35,T24:T35),""))</f>
        <v/>
      </c>
      <c r="O31" s="36"/>
      <c r="P31" s="36"/>
      <c r="Q31" s="56"/>
      <c r="R31" s="56"/>
      <c r="S31" s="57"/>
      <c r="T31" s="57"/>
      <c r="U31" s="58">
        <v>55.75</v>
      </c>
      <c r="V31" s="58">
        <v>238.22</v>
      </c>
      <c r="W31" s="86"/>
      <c r="X31" s="36"/>
      <c r="Y31" s="33"/>
      <c r="Z31" s="33"/>
      <c r="AA31" s="33"/>
      <c r="AB31" s="33"/>
      <c r="AC31" s="33"/>
      <c r="AD31" s="33"/>
      <c r="AE31" s="33"/>
      <c r="AF31" s="33"/>
      <c r="AG31" s="33"/>
      <c r="AH31" s="33"/>
      <c r="AI31" s="33"/>
      <c r="AJ31" s="33"/>
      <c r="AK31" s="33"/>
      <c r="AL31" s="33"/>
      <c r="AM31" s="33"/>
      <c r="AN31" s="33"/>
      <c r="AO31" s="33"/>
      <c r="AP31" s="33"/>
      <c r="AQ31" s="33"/>
      <c r="AR31" s="33"/>
      <c r="AS31" s="33"/>
    </row>
    <row r="32" spans="2:45" ht="9.9499999999999993" customHeight="1" x14ac:dyDescent="0.2">
      <c r="B32" s="76"/>
      <c r="C32" s="76"/>
      <c r="D32" s="44"/>
      <c r="E32" s="83"/>
      <c r="F32" s="83"/>
      <c r="G32" s="83"/>
      <c r="H32" s="44"/>
      <c r="I32" s="87"/>
      <c r="J32" s="87"/>
      <c r="K32" s="87"/>
      <c r="L32" s="87"/>
      <c r="M32" s="87"/>
      <c r="N32" s="36"/>
      <c r="O32" s="36"/>
      <c r="P32" s="36"/>
      <c r="Q32" s="56"/>
      <c r="R32" s="56"/>
      <c r="S32" s="57"/>
      <c r="T32" s="57"/>
      <c r="U32" s="58">
        <v>55.75</v>
      </c>
      <c r="V32" s="58">
        <v>238.22</v>
      </c>
      <c r="W32" s="86"/>
      <c r="X32" s="36"/>
      <c r="Y32" s="33"/>
      <c r="Z32" s="33"/>
      <c r="AA32" s="33"/>
      <c r="AB32" s="33"/>
      <c r="AC32" s="33"/>
      <c r="AD32" s="33"/>
      <c r="AE32" s="33"/>
      <c r="AF32" s="33"/>
      <c r="AG32" s="33"/>
      <c r="AH32" s="33"/>
      <c r="AI32" s="33"/>
      <c r="AJ32" s="33"/>
      <c r="AK32" s="33"/>
      <c r="AL32" s="33"/>
      <c r="AM32" s="33"/>
      <c r="AN32" s="33"/>
      <c r="AO32" s="33"/>
      <c r="AP32" s="33"/>
      <c r="AQ32" s="33"/>
      <c r="AR32" s="33"/>
      <c r="AS32" s="33"/>
    </row>
    <row r="33" spans="2:45" ht="17.100000000000001" customHeight="1" x14ac:dyDescent="0.25">
      <c r="B33" s="37"/>
      <c r="C33" s="37"/>
      <c r="D33" s="37"/>
      <c r="E33" s="37"/>
      <c r="F33" s="37"/>
      <c r="G33" s="37"/>
      <c r="H33" s="44"/>
      <c r="I33" s="69"/>
      <c r="J33" s="69"/>
      <c r="K33" s="88"/>
      <c r="L33" s="69"/>
      <c r="M33" s="69"/>
      <c r="N33" s="36" t="str">
        <f>IF(L16="","",IF(D16=5,LOOKUP(Q42,R25:R35,T24:T35),""))</f>
        <v/>
      </c>
      <c r="O33" s="36"/>
      <c r="P33" s="36"/>
      <c r="Q33" s="56"/>
      <c r="R33" s="56"/>
      <c r="S33" s="57"/>
      <c r="T33" s="57"/>
      <c r="U33" s="58">
        <v>102.13</v>
      </c>
      <c r="V33" s="58">
        <v>315.31</v>
      </c>
      <c r="W33" s="86"/>
      <c r="X33" s="36"/>
      <c r="Y33" s="33"/>
      <c r="Z33" s="33"/>
      <c r="AA33" s="33"/>
      <c r="AB33" s="33"/>
      <c r="AC33" s="33"/>
      <c r="AD33" s="33"/>
      <c r="AE33" s="33"/>
      <c r="AF33" s="33"/>
      <c r="AG33" s="33"/>
      <c r="AH33" s="33"/>
      <c r="AI33" s="33"/>
      <c r="AJ33" s="33"/>
      <c r="AK33" s="33"/>
      <c r="AL33" s="33"/>
      <c r="AM33" s="33"/>
      <c r="AN33" s="33"/>
      <c r="AO33" s="33"/>
      <c r="AP33" s="33"/>
      <c r="AQ33" s="33"/>
      <c r="AR33" s="33"/>
      <c r="AS33" s="33"/>
    </row>
    <row r="34" spans="2:45" ht="23.25" x14ac:dyDescent="0.25">
      <c r="B34" s="144" t="s">
        <v>47</v>
      </c>
      <c r="C34" s="144"/>
      <c r="D34" s="144"/>
      <c r="E34" s="144"/>
      <c r="F34" s="144"/>
      <c r="G34" s="144"/>
      <c r="H34" s="144"/>
      <c r="I34" s="71"/>
      <c r="J34" s="71"/>
      <c r="K34" s="71"/>
      <c r="L34" s="71"/>
      <c r="M34" s="89"/>
      <c r="N34" s="36"/>
      <c r="O34" s="36"/>
      <c r="P34" s="36"/>
      <c r="Q34" s="56"/>
      <c r="R34" s="56"/>
      <c r="S34" s="57"/>
      <c r="T34" s="57"/>
      <c r="U34" s="58">
        <v>102.13</v>
      </c>
      <c r="V34" s="58">
        <v>315.31</v>
      </c>
      <c r="W34" s="86"/>
      <c r="X34" s="36"/>
      <c r="Y34" s="33"/>
      <c r="Z34" s="33"/>
      <c r="AA34" s="33"/>
      <c r="AB34" s="33"/>
      <c r="AC34" s="33"/>
      <c r="AD34" s="33"/>
      <c r="AE34" s="33"/>
      <c r="AF34" s="33"/>
      <c r="AG34" s="33"/>
      <c r="AH34" s="33"/>
      <c r="AI34" s="33"/>
      <c r="AJ34" s="33"/>
      <c r="AK34" s="33"/>
      <c r="AL34" s="33"/>
      <c r="AM34" s="33"/>
      <c r="AN34" s="33"/>
      <c r="AO34" s="33"/>
      <c r="AP34" s="33"/>
      <c r="AQ34" s="33"/>
      <c r="AR34" s="33"/>
      <c r="AS34" s="33"/>
    </row>
    <row r="35" spans="2:45" ht="9" customHeight="1" x14ac:dyDescent="0.25">
      <c r="B35" s="37"/>
      <c r="C35" s="37"/>
      <c r="D35" s="37"/>
      <c r="E35" s="37"/>
      <c r="F35" s="37"/>
      <c r="G35" s="37"/>
      <c r="H35" s="38"/>
      <c r="I35" s="90"/>
      <c r="J35" s="90"/>
      <c r="K35" s="71"/>
      <c r="L35" s="71"/>
      <c r="M35" s="91"/>
      <c r="N35" s="36"/>
      <c r="O35" s="36"/>
      <c r="P35" s="36"/>
      <c r="Q35" s="56"/>
      <c r="R35" s="56">
        <v>12</v>
      </c>
      <c r="S35" s="57" t="s">
        <v>13</v>
      </c>
      <c r="T35" s="57">
        <v>148.5</v>
      </c>
      <c r="U35" s="58">
        <v>102.13</v>
      </c>
      <c r="V35" s="58">
        <v>315.31</v>
      </c>
      <c r="W35" s="86"/>
      <c r="X35" s="36"/>
      <c r="Y35" s="33"/>
      <c r="Z35" s="33"/>
      <c r="AA35" s="33"/>
      <c r="AB35" s="33"/>
      <c r="AC35" s="33"/>
      <c r="AD35" s="33"/>
      <c r="AE35" s="33"/>
      <c r="AF35" s="33"/>
      <c r="AG35" s="33"/>
      <c r="AH35" s="33"/>
      <c r="AI35" s="33"/>
      <c r="AJ35" s="33"/>
      <c r="AK35" s="33"/>
      <c r="AL35" s="33"/>
      <c r="AM35" s="33"/>
      <c r="AN35" s="33"/>
      <c r="AO35" s="33"/>
      <c r="AP35" s="33"/>
      <c r="AQ35" s="33"/>
      <c r="AR35" s="33"/>
      <c r="AS35" s="33"/>
    </row>
    <row r="36" spans="2:45" ht="5.0999999999999996" customHeight="1" x14ac:dyDescent="0.25">
      <c r="B36" s="38"/>
      <c r="C36" s="37"/>
      <c r="D36" s="146">
        <f>(E29-F29)+(E31-F31)</f>
        <v>0</v>
      </c>
      <c r="E36" s="146"/>
      <c r="F36" s="146"/>
      <c r="G36" s="42"/>
      <c r="H36" s="38"/>
      <c r="I36" s="90"/>
      <c r="J36" s="90"/>
      <c r="K36" s="71"/>
      <c r="L36" s="71"/>
      <c r="M36" s="91"/>
      <c r="N36" s="36"/>
      <c r="O36" s="36"/>
      <c r="P36" s="36"/>
      <c r="Q36" s="36"/>
      <c r="R36" s="36"/>
      <c r="S36" s="36"/>
      <c r="T36" s="36"/>
      <c r="U36" s="36"/>
      <c r="V36" s="36"/>
      <c r="W36" s="36"/>
      <c r="X36" s="36"/>
      <c r="Y36" s="33"/>
      <c r="Z36" s="33"/>
      <c r="AA36" s="33"/>
      <c r="AB36" s="33"/>
      <c r="AC36" s="33"/>
      <c r="AD36" s="33"/>
      <c r="AE36" s="33"/>
      <c r="AF36" s="33"/>
      <c r="AG36" s="33"/>
      <c r="AH36" s="33"/>
      <c r="AI36" s="33"/>
      <c r="AJ36" s="33"/>
      <c r="AK36" s="33"/>
      <c r="AL36" s="33"/>
      <c r="AM36" s="33"/>
      <c r="AN36" s="33"/>
      <c r="AO36" s="33"/>
      <c r="AP36" s="33"/>
      <c r="AQ36" s="33"/>
      <c r="AR36" s="33"/>
      <c r="AS36" s="33"/>
    </row>
    <row r="37" spans="2:45" ht="36.950000000000003" customHeight="1" x14ac:dyDescent="0.25">
      <c r="B37" s="38"/>
      <c r="C37" s="38"/>
      <c r="D37" s="146"/>
      <c r="E37" s="146"/>
      <c r="F37" s="146"/>
      <c r="G37" s="43"/>
      <c r="H37" s="38"/>
      <c r="I37" s="87"/>
      <c r="J37" s="71"/>
      <c r="K37" s="71"/>
      <c r="L37" s="71"/>
      <c r="M37" s="91"/>
      <c r="N37" s="36"/>
      <c r="O37" s="36"/>
      <c r="P37" s="36"/>
      <c r="Q37" s="36" t="s">
        <v>37</v>
      </c>
      <c r="R37" s="36"/>
      <c r="S37" s="36"/>
      <c r="T37" s="36"/>
      <c r="U37" s="36"/>
      <c r="V37" s="36"/>
      <c r="W37" s="36"/>
      <c r="X37" s="36"/>
      <c r="Y37" s="33"/>
      <c r="Z37" s="33"/>
      <c r="AA37" s="33"/>
      <c r="AB37" s="33"/>
      <c r="AC37" s="33"/>
      <c r="AD37" s="33"/>
      <c r="AE37" s="33"/>
      <c r="AF37" s="33"/>
      <c r="AG37" s="33"/>
      <c r="AH37" s="33"/>
      <c r="AI37" s="33"/>
      <c r="AJ37" s="33"/>
      <c r="AK37" s="33"/>
      <c r="AL37" s="33"/>
      <c r="AM37" s="33"/>
      <c r="AN37" s="33"/>
      <c r="AO37" s="33"/>
      <c r="AP37" s="33"/>
      <c r="AQ37" s="33"/>
      <c r="AR37" s="33"/>
      <c r="AS37" s="33"/>
    </row>
    <row r="38" spans="2:45" ht="30.95" customHeight="1" x14ac:dyDescent="0.25">
      <c r="B38" s="39"/>
      <c r="C38" s="40"/>
      <c r="D38" s="40"/>
      <c r="E38" s="39"/>
      <c r="F38" s="41"/>
      <c r="G38" s="41"/>
      <c r="H38" s="41"/>
      <c r="I38" s="35"/>
      <c r="J38" s="97"/>
      <c r="K38" s="97"/>
      <c r="L38" s="97"/>
      <c r="M38" s="97"/>
      <c r="N38" s="33"/>
      <c r="O38" s="33"/>
      <c r="P38" s="33"/>
      <c r="Q38" s="33"/>
      <c r="R38" s="33"/>
      <c r="S38" s="36"/>
      <c r="T38" s="36"/>
      <c r="U38" s="36"/>
      <c r="V38" s="36"/>
      <c r="W38" s="36"/>
      <c r="X38" s="36"/>
      <c r="Y38" s="33"/>
      <c r="Z38" s="33"/>
      <c r="AA38" s="33"/>
      <c r="AB38" s="33"/>
      <c r="AC38" s="33"/>
      <c r="AD38" s="33"/>
      <c r="AE38" s="33"/>
      <c r="AF38" s="33"/>
      <c r="AG38" s="33"/>
      <c r="AH38" s="33"/>
      <c r="AI38" s="33"/>
      <c r="AJ38" s="33"/>
      <c r="AK38" s="33"/>
      <c r="AL38" s="33"/>
      <c r="AM38" s="33"/>
      <c r="AN38" s="33"/>
      <c r="AO38" s="33"/>
      <c r="AP38" s="33"/>
      <c r="AQ38" s="33"/>
      <c r="AR38" s="33"/>
      <c r="AS38" s="33"/>
    </row>
    <row r="39" spans="2:45" ht="15" customHeight="1" x14ac:dyDescent="0.25">
      <c r="B39" s="47"/>
      <c r="C39" s="47"/>
      <c r="D39" s="47"/>
      <c r="E39" s="47"/>
      <c r="F39" s="47"/>
      <c r="G39" s="47"/>
      <c r="H39" s="47"/>
      <c r="I39" s="35"/>
      <c r="J39" s="35"/>
      <c r="K39" s="35"/>
      <c r="L39" s="35"/>
      <c r="M39" s="35"/>
      <c r="N39" s="36"/>
      <c r="O39" s="36"/>
      <c r="P39" s="36"/>
      <c r="Q39" s="36">
        <f>IF(E18=S24,1,IF(E18=S25,2,IF(E18=S26,3,IF(E18=S27,4,IF(E18=S28,5,IF(E18=S29,6,IF(E18=S30,7,IF(E18=S31,8,IF(E18=S32,9,IF(E18=S33,10,IF(E18=S34,11,IF(E18=S35,12))))))))))))</f>
        <v>1</v>
      </c>
      <c r="R39" s="36"/>
      <c r="S39" s="36"/>
      <c r="T39" s="36"/>
      <c r="U39" s="36"/>
      <c r="V39" s="36"/>
      <c r="W39" s="36"/>
      <c r="X39" s="36"/>
      <c r="Y39" s="33"/>
      <c r="Z39" s="33"/>
      <c r="AA39" s="33"/>
      <c r="AB39" s="33"/>
      <c r="AC39" s="33"/>
      <c r="AD39" s="33"/>
      <c r="AE39" s="33"/>
      <c r="AF39" s="33"/>
      <c r="AG39" s="33"/>
      <c r="AH39" s="33"/>
      <c r="AI39" s="33"/>
      <c r="AJ39" s="33"/>
      <c r="AK39" s="33"/>
      <c r="AL39" s="33"/>
      <c r="AM39" s="33"/>
      <c r="AN39" s="33"/>
      <c r="AO39" s="33"/>
      <c r="AP39" s="33"/>
      <c r="AQ39" s="33"/>
      <c r="AR39" s="33"/>
      <c r="AS39" s="33"/>
    </row>
    <row r="40" spans="2:45" x14ac:dyDescent="0.25">
      <c r="B40" s="108" t="s">
        <v>30</v>
      </c>
      <c r="C40" s="109"/>
      <c r="D40" s="109"/>
      <c r="E40" s="109"/>
      <c r="F40" s="109"/>
      <c r="G40" s="109"/>
      <c r="H40" s="109"/>
      <c r="I40" s="73"/>
      <c r="J40" s="73"/>
      <c r="K40" s="88" t="s">
        <v>53</v>
      </c>
      <c r="L40" s="73"/>
      <c r="M40" s="35"/>
      <c r="N40" s="36"/>
      <c r="O40" s="88" t="s">
        <v>54</v>
      </c>
      <c r="P40" s="73"/>
      <c r="Q40" s="36">
        <f>IF(I16=S24,1,IF(I16=S25,2,IF(I16=S26,3,IF(I16=S27,4,IF(I16=S28,5,IF(I16=S29,6,IF(I16=S30,7,IF(I16=S31,8,IF(I16=S32,9,IF(I16=S33,10,IF(I16=S34,11,IF(I16=S35,12))))))))))))</f>
        <v>1</v>
      </c>
      <c r="R40" s="36"/>
      <c r="S40" s="36"/>
      <c r="T40" s="36"/>
      <c r="U40" s="36"/>
      <c r="V40" s="36"/>
      <c r="W40" s="36"/>
      <c r="X40" s="36"/>
      <c r="Y40" s="33"/>
      <c r="Z40" s="33"/>
      <c r="AA40" s="33"/>
      <c r="AB40" s="33"/>
      <c r="AC40" s="33"/>
      <c r="AD40" s="33"/>
      <c r="AE40" s="33"/>
      <c r="AF40" s="33"/>
      <c r="AG40" s="33"/>
      <c r="AH40" s="33"/>
      <c r="AI40" s="33"/>
      <c r="AJ40" s="33"/>
      <c r="AK40" s="33"/>
      <c r="AL40" s="33"/>
      <c r="AM40" s="33"/>
      <c r="AN40" s="33"/>
      <c r="AO40" s="33"/>
      <c r="AP40" s="33"/>
      <c r="AQ40" s="33"/>
      <c r="AR40" s="33"/>
      <c r="AS40" s="33"/>
    </row>
    <row r="41" spans="2:45" ht="24" customHeight="1" x14ac:dyDescent="0.25">
      <c r="B41" s="133" t="s">
        <v>64</v>
      </c>
      <c r="C41" s="133"/>
      <c r="D41" s="133"/>
      <c r="E41" s="133"/>
      <c r="F41" s="133"/>
      <c r="G41" s="133"/>
      <c r="H41" s="133"/>
      <c r="I41" s="74"/>
      <c r="J41" s="111">
        <v>1</v>
      </c>
      <c r="K41" s="87">
        <v>7091</v>
      </c>
      <c r="L41" s="112">
        <v>0.14499999999999999</v>
      </c>
      <c r="M41" s="87">
        <v>0</v>
      </c>
      <c r="N41" s="113"/>
      <c r="O41" s="87">
        <v>7091</v>
      </c>
      <c r="P41" s="114">
        <v>0.14499999999999999</v>
      </c>
      <c r="Q41" s="115">
        <v>0</v>
      </c>
      <c r="R41" s="115"/>
      <c r="S41" s="36"/>
      <c r="T41" s="36"/>
      <c r="U41" s="36"/>
      <c r="V41" s="36"/>
      <c r="W41" s="36"/>
      <c r="X41" s="36"/>
      <c r="Y41" s="33"/>
      <c r="Z41" s="33"/>
      <c r="AA41" s="33"/>
      <c r="AB41" s="33"/>
      <c r="AC41" s="33"/>
      <c r="AD41" s="33"/>
      <c r="AE41" s="33"/>
      <c r="AF41" s="33"/>
      <c r="AG41" s="33"/>
      <c r="AH41" s="33"/>
      <c r="AI41" s="33"/>
      <c r="AJ41" s="33"/>
      <c r="AK41" s="33"/>
      <c r="AL41" s="33"/>
      <c r="AM41" s="33"/>
      <c r="AN41" s="33"/>
      <c r="AO41" s="33"/>
      <c r="AP41" s="33"/>
      <c r="AQ41" s="33"/>
      <c r="AR41" s="33"/>
      <c r="AS41" s="33"/>
    </row>
    <row r="42" spans="2:45" ht="15" customHeight="1" x14ac:dyDescent="0.25">
      <c r="B42" s="133"/>
      <c r="C42" s="133"/>
      <c r="D42" s="133"/>
      <c r="E42" s="133"/>
      <c r="F42" s="133"/>
      <c r="G42" s="133"/>
      <c r="H42" s="133"/>
      <c r="I42" s="74"/>
      <c r="J42" s="111">
        <v>2</v>
      </c>
      <c r="K42" s="87">
        <v>20261</v>
      </c>
      <c r="L42" s="112">
        <v>0.28499999999999998</v>
      </c>
      <c r="M42" s="87">
        <v>992.74</v>
      </c>
      <c r="N42" s="113"/>
      <c r="O42" s="87">
        <v>10700</v>
      </c>
      <c r="P42" s="114">
        <v>0.23</v>
      </c>
      <c r="Q42" s="115">
        <v>602.73500000000001</v>
      </c>
      <c r="R42" s="115"/>
      <c r="S42" s="36"/>
      <c r="T42" s="36"/>
      <c r="U42" s="36"/>
      <c r="V42" s="36"/>
      <c r="W42" s="36"/>
      <c r="X42" s="36"/>
      <c r="Y42" s="33"/>
      <c r="Z42" s="33"/>
      <c r="AA42" s="33"/>
      <c r="AB42" s="33"/>
      <c r="AC42" s="33"/>
      <c r="AD42" s="33"/>
      <c r="AE42" s="33"/>
      <c r="AF42" s="33"/>
      <c r="AG42" s="33"/>
      <c r="AH42" s="33"/>
      <c r="AI42" s="33"/>
      <c r="AJ42" s="33"/>
      <c r="AK42" s="33"/>
      <c r="AL42" s="33"/>
      <c r="AM42" s="33"/>
      <c r="AN42" s="33"/>
      <c r="AO42" s="33"/>
      <c r="AP42" s="33"/>
      <c r="AQ42" s="33"/>
      <c r="AR42" s="33"/>
      <c r="AS42" s="33"/>
    </row>
    <row r="43" spans="2:45" ht="21" customHeight="1" x14ac:dyDescent="0.25">
      <c r="B43" s="133"/>
      <c r="C43" s="133"/>
      <c r="D43" s="133"/>
      <c r="E43" s="133"/>
      <c r="F43" s="133"/>
      <c r="G43" s="133"/>
      <c r="H43" s="133"/>
      <c r="I43" s="75"/>
      <c r="J43" s="116">
        <v>3</v>
      </c>
      <c r="K43" s="117">
        <v>40522</v>
      </c>
      <c r="L43" s="118">
        <v>0.37</v>
      </c>
      <c r="M43" s="87">
        <v>2714.93</v>
      </c>
      <c r="N43" s="119">
        <v>8.8000000000000005E-3</v>
      </c>
      <c r="O43" s="117">
        <v>20261</v>
      </c>
      <c r="P43" s="120">
        <v>0.28499999999999998</v>
      </c>
      <c r="Q43" s="115">
        <v>1191.2349999999999</v>
      </c>
      <c r="R43" s="115"/>
      <c r="S43" s="36"/>
      <c r="T43" s="36"/>
      <c r="U43" s="36"/>
      <c r="V43" s="36"/>
      <c r="W43" s="36"/>
      <c r="X43" s="36"/>
      <c r="Y43" s="33"/>
      <c r="Z43" s="33"/>
      <c r="AA43" s="33"/>
      <c r="AB43" s="33"/>
      <c r="AC43" s="33"/>
      <c r="AD43" s="33"/>
      <c r="AE43" s="33"/>
      <c r="AF43" s="33"/>
      <c r="AG43" s="33"/>
      <c r="AH43" s="33"/>
      <c r="AI43" s="33"/>
      <c r="AJ43" s="33"/>
      <c r="AK43" s="33"/>
      <c r="AL43" s="33"/>
      <c r="AM43" s="33"/>
      <c r="AN43" s="33"/>
      <c r="AO43" s="33"/>
      <c r="AP43" s="33"/>
      <c r="AQ43" s="33"/>
      <c r="AR43" s="33"/>
      <c r="AS43" s="33"/>
    </row>
    <row r="44" spans="2:45" ht="15.75" x14ac:dyDescent="0.25">
      <c r="B44" s="128"/>
      <c r="C44" s="128"/>
      <c r="D44" s="128"/>
      <c r="E44" s="128"/>
      <c r="F44" s="128"/>
      <c r="G44" s="128"/>
      <c r="H44" s="128"/>
      <c r="I44" s="75"/>
      <c r="J44" s="116">
        <v>4</v>
      </c>
      <c r="K44" s="117">
        <v>80640</v>
      </c>
      <c r="L44" s="118">
        <v>0.45</v>
      </c>
      <c r="M44" s="87">
        <v>5956.69</v>
      </c>
      <c r="N44" s="119">
        <v>2.75E-2</v>
      </c>
      <c r="O44" s="117">
        <v>25000</v>
      </c>
      <c r="P44" s="120">
        <v>0.35</v>
      </c>
      <c r="Q44" s="115">
        <v>2508.1999999999998</v>
      </c>
      <c r="R44" s="115"/>
      <c r="S44" s="36"/>
      <c r="T44" s="36"/>
      <c r="U44" s="36"/>
      <c r="V44" s="36"/>
      <c r="W44" s="36"/>
      <c r="X44" s="36"/>
      <c r="Y44" s="33"/>
      <c r="Z44" s="33"/>
      <c r="AA44" s="33"/>
      <c r="AB44" s="33"/>
      <c r="AC44" s="33"/>
      <c r="AD44" s="33"/>
      <c r="AE44" s="33"/>
      <c r="AF44" s="33"/>
      <c r="AG44" s="33"/>
      <c r="AH44" s="33"/>
      <c r="AI44" s="33"/>
      <c r="AJ44" s="33"/>
      <c r="AK44" s="33"/>
      <c r="AL44" s="33"/>
      <c r="AM44" s="33"/>
      <c r="AN44" s="33"/>
      <c r="AO44" s="33"/>
      <c r="AP44" s="33"/>
      <c r="AQ44" s="33"/>
      <c r="AR44" s="33"/>
      <c r="AS44" s="33"/>
    </row>
    <row r="45" spans="2:45" ht="14.1" customHeight="1" x14ac:dyDescent="0.25">
      <c r="B45" s="65"/>
      <c r="C45" s="65"/>
      <c r="D45" s="65"/>
      <c r="E45" s="65"/>
      <c r="F45" s="65"/>
      <c r="G45" s="65"/>
      <c r="H45" s="65"/>
      <c r="I45" s="35"/>
      <c r="J45" s="121">
        <v>5</v>
      </c>
      <c r="K45" s="87"/>
      <c r="L45" s="118">
        <v>0.48</v>
      </c>
      <c r="M45" s="87">
        <v>8375.89</v>
      </c>
      <c r="N45" s="119">
        <v>3.2099999999999997E-2</v>
      </c>
      <c r="O45" s="87">
        <v>36856</v>
      </c>
      <c r="P45" s="120">
        <v>0.37</v>
      </c>
      <c r="Q45" s="115">
        <v>3008.2</v>
      </c>
      <c r="R45" s="115"/>
      <c r="S45" s="36"/>
      <c r="T45" s="36"/>
      <c r="U45" s="36"/>
      <c r="V45" s="36"/>
      <c r="W45" s="36"/>
      <c r="X45" s="36"/>
      <c r="Y45" s="33"/>
      <c r="Z45" s="33"/>
      <c r="AA45" s="33"/>
      <c r="AB45" s="33"/>
      <c r="AC45" s="33"/>
      <c r="AD45" s="33"/>
      <c r="AE45" s="33"/>
      <c r="AF45" s="33"/>
      <c r="AG45" s="33"/>
      <c r="AH45" s="33"/>
      <c r="AI45" s="33"/>
      <c r="AJ45" s="33"/>
      <c r="AK45" s="33"/>
      <c r="AL45" s="33"/>
      <c r="AM45" s="33"/>
      <c r="AN45" s="33"/>
      <c r="AO45" s="33"/>
      <c r="AP45" s="33"/>
      <c r="AQ45" s="33"/>
      <c r="AR45" s="33"/>
      <c r="AS45" s="33"/>
    </row>
    <row r="46" spans="2:45" ht="15.75" x14ac:dyDescent="0.25">
      <c r="I46" s="33"/>
      <c r="J46" s="36"/>
      <c r="K46" s="113"/>
      <c r="L46" s="113"/>
      <c r="M46" s="87"/>
      <c r="N46" s="113"/>
      <c r="O46" s="113">
        <v>80640</v>
      </c>
      <c r="P46" s="122">
        <v>0.45</v>
      </c>
      <c r="Q46" s="115">
        <v>5956.68</v>
      </c>
      <c r="R46" s="115"/>
      <c r="S46" s="36"/>
      <c r="T46" s="36"/>
      <c r="U46" s="36"/>
      <c r="V46" s="36"/>
      <c r="W46" s="36"/>
      <c r="X46" s="36"/>
      <c r="Y46" s="33"/>
      <c r="Z46" s="33"/>
      <c r="AA46" s="33"/>
      <c r="AB46" s="33"/>
      <c r="AC46" s="33"/>
      <c r="AD46" s="33"/>
      <c r="AE46" s="33"/>
      <c r="AF46" s="33"/>
      <c r="AG46" s="33"/>
      <c r="AH46" s="33"/>
      <c r="AI46" s="33"/>
      <c r="AJ46" s="33"/>
      <c r="AK46" s="33"/>
      <c r="AL46" s="33"/>
      <c r="AM46" s="33"/>
      <c r="AN46" s="33"/>
      <c r="AO46" s="33"/>
      <c r="AP46" s="33"/>
      <c r="AQ46" s="33"/>
      <c r="AR46" s="33"/>
      <c r="AS46" s="33"/>
    </row>
    <row r="47" spans="2:45" ht="25.5" customHeight="1" x14ac:dyDescent="0.25">
      <c r="I47" s="33"/>
      <c r="J47" s="36"/>
      <c r="K47" s="113"/>
      <c r="L47" s="113"/>
      <c r="M47" s="87"/>
      <c r="N47" s="113"/>
      <c r="O47" s="113"/>
      <c r="P47" s="122">
        <v>0.48</v>
      </c>
      <c r="Q47" s="115">
        <v>8375.89</v>
      </c>
      <c r="R47" s="115">
        <f t="shared" ref="R47" si="0">IF(Q47&gt;0,Q47,0)</f>
        <v>8375.89</v>
      </c>
      <c r="S47" s="36">
        <f t="shared" ref="S47" si="1">R47*P47</f>
        <v>4020.4271999999996</v>
      </c>
      <c r="T47" s="36"/>
      <c r="U47" s="36"/>
      <c r="V47" s="36"/>
      <c r="W47" s="36"/>
      <c r="X47" s="36"/>
      <c r="Y47" s="33"/>
      <c r="Z47" s="33"/>
      <c r="AA47" s="33"/>
      <c r="AB47" s="33"/>
      <c r="AC47" s="33"/>
      <c r="AD47" s="33"/>
      <c r="AE47" s="33"/>
      <c r="AF47" s="33"/>
      <c r="AG47" s="33"/>
      <c r="AH47" s="33"/>
      <c r="AI47" s="33"/>
      <c r="AJ47" s="33"/>
      <c r="AK47" s="33"/>
      <c r="AL47" s="33"/>
      <c r="AM47" s="33"/>
      <c r="AN47" s="33"/>
      <c r="AO47" s="33"/>
      <c r="AP47" s="33"/>
      <c r="AQ47" s="33"/>
      <c r="AR47" s="33"/>
      <c r="AS47" s="33"/>
    </row>
    <row r="48" spans="2:45" ht="17.100000000000001" customHeight="1" x14ac:dyDescent="0.25">
      <c r="I48" s="33"/>
      <c r="J48" s="36"/>
      <c r="K48" s="123" t="s">
        <v>57</v>
      </c>
      <c r="L48" s="123"/>
      <c r="M48" s="123" t="s">
        <v>58</v>
      </c>
      <c r="N48" s="123"/>
      <c r="O48" s="123"/>
      <c r="P48" s="123"/>
      <c r="Q48" s="36"/>
      <c r="R48" s="36"/>
      <c r="S48" s="36">
        <f>SUM(S41:S47)</f>
        <v>4020.4271999999996</v>
      </c>
      <c r="T48" s="36"/>
      <c r="U48" s="36"/>
      <c r="V48" s="36"/>
      <c r="W48" s="36"/>
      <c r="X48" s="36"/>
      <c r="Y48" s="33"/>
      <c r="Z48" s="33"/>
      <c r="AA48" s="33"/>
      <c r="AB48" s="33"/>
      <c r="AC48" s="33"/>
      <c r="AD48" s="33"/>
      <c r="AE48" s="33"/>
      <c r="AF48" s="33"/>
      <c r="AG48" s="33"/>
      <c r="AH48" s="33"/>
      <c r="AI48" s="33"/>
      <c r="AJ48" s="33"/>
      <c r="AK48" s="33"/>
      <c r="AL48" s="33"/>
      <c r="AM48" s="33"/>
      <c r="AN48" s="33"/>
      <c r="AO48" s="33"/>
      <c r="AP48" s="33"/>
      <c r="AQ48" s="33"/>
      <c r="AR48" s="33"/>
      <c r="AS48" s="33"/>
    </row>
    <row r="49" spans="9:49" x14ac:dyDescent="0.25">
      <c r="I49" s="33"/>
      <c r="J49" s="36" t="s">
        <v>55</v>
      </c>
      <c r="K49" s="36" t="b">
        <f>IF(D16="Solteiro",E27,IF(D16="Casado",E27/2))</f>
        <v>0</v>
      </c>
      <c r="L49" s="36"/>
      <c r="M49" s="36"/>
      <c r="N49" s="36"/>
      <c r="O49" s="36" t="b">
        <f>K49</f>
        <v>0</v>
      </c>
      <c r="P49" s="36"/>
      <c r="Q49" s="36"/>
      <c r="R49" s="36"/>
      <c r="S49" s="36"/>
      <c r="T49" s="36"/>
      <c r="U49" s="36"/>
      <c r="V49" s="36"/>
      <c r="W49" s="36"/>
      <c r="X49" s="36"/>
      <c r="Y49" s="33"/>
      <c r="Z49" s="33"/>
      <c r="AA49" s="33"/>
      <c r="AB49" s="33"/>
      <c r="AC49" s="33"/>
      <c r="AD49" s="33"/>
      <c r="AE49" s="33"/>
      <c r="AF49" s="33"/>
      <c r="AG49" s="33"/>
      <c r="AH49" s="33"/>
      <c r="AI49" s="33"/>
      <c r="AJ49" s="33"/>
      <c r="AK49" s="33"/>
      <c r="AL49" s="33"/>
      <c r="AM49" s="33"/>
      <c r="AN49" s="33"/>
      <c r="AO49" s="33"/>
      <c r="AP49" s="33"/>
      <c r="AQ49" s="33"/>
      <c r="AR49" s="33"/>
      <c r="AS49" s="33"/>
      <c r="AT49" s="36"/>
      <c r="AU49" s="36"/>
      <c r="AV49" s="36"/>
      <c r="AW49" s="36"/>
    </row>
    <row r="50" spans="9:49" ht="21" customHeight="1" x14ac:dyDescent="0.25">
      <c r="I50" s="33"/>
      <c r="J50" s="36" t="s">
        <v>56</v>
      </c>
      <c r="K50" s="124">
        <f>IF($K$49&lt;=$K$41,L41,IF(AND($K$49&gt;$K$41,$K$49&lt;=$K$42),L42,IF(AND($K$49&gt;$K$42,$K$49&lt;=$K$43),L43,IF(AND($K$49&gt;$K$43,$K$49&lt;=$K$44),L44,IF($K$49&gt;$K$44,L45)))))</f>
        <v>0.48</v>
      </c>
      <c r="L50" s="125">
        <f>IF($K$49&lt;=$K$41,M41,IF(AND($K$49&gt;$K$41,$K$49&lt;=$K$42),M42,IF(AND($K$49&gt;$K$42,$K$49&lt;=$K$43),M43,IF(AND($K$49&gt;$K$43,$K$49&lt;=$K$44),M44,IF($K$49&gt;$K$44,M45)))))</f>
        <v>8375.89</v>
      </c>
      <c r="M50" s="36"/>
      <c r="N50" s="36"/>
      <c r="O50" s="36">
        <f>IF($O$49&lt;=$O$41,P41,IF(AND($O$49&gt;$O$41,$O$49&lt;=$O$42),P42,IF(AND($O$49&gt;$O$42,$O$49&lt;=$O$43),P43,IF(AND($O$49&gt;$O$43,$O$49&lt;=$O$44),P44,IF(AND($O$49&gt;$O$44,$O$49&lt;=$O$45),P45,IF(AND($O$49&gt;$O$45,$O$49&lt;=$O$46),P46,IF($O$49&gt;$O$46,P47)))))))</f>
        <v>0.48</v>
      </c>
      <c r="P50" s="36"/>
      <c r="Q50" s="36">
        <f>IF($O$49&lt;=$O$41,Q41,IF(AND($O$49&gt;$O$41,$O$49&lt;=$O$42),Q42,IF(AND($O$49&gt;$O$42,$O$49&lt;=$O$43),Q43,IF(AND($O$49&gt;$O$43,$O$49&lt;=$O$44),Q44,IF(AND($O$49&gt;$O$44,$O$49&lt;=$O$45),Q45,IF(AND($O$49&gt;$O$45,$O$49&lt;=$O$46),Q46,IF($O$49&gt;$O$46,Q47)))))))</f>
        <v>8375.89</v>
      </c>
      <c r="R50" s="36"/>
      <c r="S50" s="36"/>
      <c r="T50" s="36"/>
      <c r="U50" s="36"/>
      <c r="V50" s="36"/>
      <c r="W50" s="36"/>
      <c r="X50" s="36"/>
      <c r="Y50" s="33"/>
      <c r="Z50" s="33"/>
      <c r="AA50" s="33"/>
      <c r="AB50" s="33"/>
      <c r="AC50" s="33"/>
      <c r="AD50" s="33"/>
      <c r="AE50" s="33"/>
      <c r="AF50" s="33"/>
      <c r="AG50" s="33"/>
      <c r="AH50" s="33"/>
      <c r="AI50" s="33"/>
      <c r="AJ50" s="33"/>
      <c r="AK50" s="33"/>
      <c r="AL50" s="33"/>
      <c r="AM50" s="33"/>
      <c r="AN50" s="33"/>
      <c r="AO50" s="33"/>
      <c r="AP50" s="33"/>
      <c r="AQ50" s="33"/>
      <c r="AR50" s="33"/>
      <c r="AS50" s="33"/>
      <c r="AT50" s="36"/>
      <c r="AU50" s="36"/>
      <c r="AV50" s="36"/>
      <c r="AW50" s="36"/>
    </row>
    <row r="51" spans="9:49" ht="8.25" customHeight="1" x14ac:dyDescent="0.25">
      <c r="I51" s="33"/>
      <c r="J51" s="36"/>
      <c r="K51" s="36"/>
      <c r="L51" s="36"/>
      <c r="M51" s="36"/>
      <c r="N51" s="36"/>
      <c r="O51" s="36"/>
      <c r="P51" s="36"/>
      <c r="Q51" s="36"/>
      <c r="R51" s="36"/>
      <c r="S51" s="36"/>
      <c r="T51" s="36"/>
      <c r="U51" s="36"/>
      <c r="V51" s="36"/>
      <c r="W51" s="36"/>
      <c r="X51" s="36"/>
      <c r="Y51" s="33"/>
      <c r="Z51" s="33"/>
      <c r="AA51" s="33"/>
      <c r="AB51" s="33"/>
      <c r="AC51" s="33"/>
      <c r="AD51" s="33"/>
      <c r="AE51" s="33"/>
      <c r="AF51" s="33"/>
      <c r="AG51" s="33"/>
      <c r="AH51" s="33"/>
      <c r="AI51" s="33"/>
      <c r="AJ51" s="33"/>
      <c r="AK51" s="33"/>
      <c r="AL51" s="33"/>
      <c r="AM51" s="33"/>
      <c r="AN51" s="33"/>
      <c r="AO51" s="33"/>
      <c r="AP51" s="33"/>
      <c r="AQ51" s="33"/>
      <c r="AR51" s="33"/>
      <c r="AS51" s="33"/>
      <c r="AT51" s="36"/>
      <c r="AU51" s="36"/>
      <c r="AV51" s="36"/>
      <c r="AW51" s="36"/>
    </row>
    <row r="52" spans="9:49" ht="13.5" customHeight="1" x14ac:dyDescent="0.25">
      <c r="I52" s="33"/>
      <c r="J52" s="36"/>
      <c r="K52" s="36"/>
      <c r="L52" s="36"/>
      <c r="M52" s="36"/>
      <c r="N52" s="126"/>
      <c r="O52" s="35"/>
      <c r="P52" s="36"/>
      <c r="Q52" s="36"/>
      <c r="R52" s="36"/>
      <c r="S52" s="36"/>
      <c r="T52" s="36"/>
      <c r="U52" s="36"/>
      <c r="V52" s="36"/>
      <c r="W52" s="36"/>
      <c r="X52" s="36"/>
      <c r="Y52" s="33"/>
      <c r="Z52" s="33"/>
      <c r="AA52" s="33"/>
      <c r="AB52" s="33"/>
      <c r="AC52" s="33"/>
      <c r="AD52" s="33"/>
      <c r="AE52" s="33"/>
      <c r="AF52" s="33"/>
      <c r="AG52" s="33"/>
      <c r="AH52" s="33"/>
      <c r="AI52" s="33"/>
      <c r="AJ52" s="33"/>
      <c r="AK52" s="33"/>
      <c r="AL52" s="33"/>
      <c r="AM52" s="33"/>
      <c r="AN52" s="33"/>
      <c r="AO52" s="33"/>
      <c r="AP52" s="33"/>
      <c r="AQ52" s="33"/>
      <c r="AR52" s="33"/>
      <c r="AS52" s="33"/>
      <c r="AT52" s="36"/>
      <c r="AU52" s="36"/>
      <c r="AV52" s="36"/>
      <c r="AW52" s="36"/>
    </row>
    <row r="53" spans="9:49" ht="14.1" customHeight="1" x14ac:dyDescent="0.25">
      <c r="I53" s="33"/>
      <c r="J53" s="36"/>
      <c r="K53" s="36" t="s">
        <v>59</v>
      </c>
      <c r="L53" s="36"/>
      <c r="M53" s="36"/>
      <c r="N53" s="35"/>
      <c r="O53" s="35"/>
      <c r="P53" s="36"/>
      <c r="Q53" s="36"/>
      <c r="R53" s="36"/>
      <c r="S53" s="36"/>
      <c r="T53" s="36"/>
      <c r="U53" s="36"/>
      <c r="V53" s="36"/>
      <c r="W53" s="36"/>
      <c r="X53" s="36"/>
      <c r="Y53" s="33"/>
      <c r="Z53" s="33"/>
      <c r="AA53" s="33"/>
      <c r="AB53" s="33"/>
      <c r="AC53" s="33"/>
      <c r="AD53" s="33"/>
      <c r="AE53" s="33"/>
      <c r="AF53" s="33"/>
      <c r="AG53" s="33"/>
      <c r="AH53" s="33"/>
      <c r="AI53" s="33"/>
      <c r="AJ53" s="33"/>
      <c r="AK53" s="33"/>
      <c r="AL53" s="33"/>
      <c r="AM53" s="33"/>
      <c r="AN53" s="33"/>
      <c r="AO53" s="33"/>
      <c r="AP53" s="33"/>
      <c r="AQ53" s="33"/>
      <c r="AR53" s="33"/>
      <c r="AS53" s="33"/>
      <c r="AT53" s="36"/>
      <c r="AU53" s="36"/>
      <c r="AV53" s="36"/>
      <c r="AW53" s="36"/>
    </row>
    <row r="54" spans="9:49" ht="18" customHeight="1" x14ac:dyDescent="0.25">
      <c r="I54" s="33"/>
      <c r="J54" s="36" t="s">
        <v>56</v>
      </c>
      <c r="K54" s="127">
        <f>IF(K49&lt;=K42,0,IF(AND($K$49&gt;$K$42,$K$49&lt;=$K$43),N43,IF(AND($K$49&gt;$K$43,$K$49&lt;=$K$44),N44,IF($K$49&gt;$K$44,N45))))</f>
        <v>3.2099999999999997E-2</v>
      </c>
      <c r="L54" s="36"/>
      <c r="M54" s="36"/>
      <c r="N54" s="35"/>
      <c r="O54" s="35" t="s">
        <v>31</v>
      </c>
      <c r="P54" s="36"/>
      <c r="Q54" s="36"/>
      <c r="R54" s="36"/>
      <c r="S54" s="36"/>
      <c r="T54" s="36"/>
      <c r="U54" s="36"/>
      <c r="V54" s="36"/>
      <c r="W54" s="36"/>
      <c r="X54" s="36"/>
      <c r="Y54" s="33"/>
      <c r="Z54" s="33"/>
      <c r="AA54" s="33"/>
      <c r="AB54" s="33"/>
      <c r="AC54" s="33"/>
      <c r="AD54" s="33"/>
      <c r="AE54" s="33"/>
      <c r="AF54" s="33"/>
      <c r="AG54" s="33"/>
      <c r="AH54" s="33"/>
      <c r="AI54" s="33"/>
      <c r="AJ54" s="33"/>
      <c r="AK54" s="33"/>
      <c r="AL54" s="33"/>
      <c r="AM54" s="33"/>
      <c r="AN54" s="33"/>
      <c r="AO54" s="33"/>
      <c r="AP54" s="33"/>
      <c r="AQ54" s="33"/>
      <c r="AR54" s="33"/>
      <c r="AS54" s="33"/>
      <c r="AT54" s="36"/>
      <c r="AU54" s="36"/>
      <c r="AV54" s="36"/>
      <c r="AW54" s="36"/>
    </row>
    <row r="55" spans="9:49" ht="15" customHeight="1" x14ac:dyDescent="0.25">
      <c r="I55" s="33"/>
      <c r="J55" s="36" t="s">
        <v>60</v>
      </c>
      <c r="K55" s="36">
        <f>K49-557*14</f>
        <v>-7798</v>
      </c>
      <c r="L55" s="36"/>
      <c r="M55" s="36"/>
      <c r="N55" s="35"/>
      <c r="O55" s="35" t="s">
        <v>32</v>
      </c>
      <c r="P55" s="36"/>
      <c r="Q55" s="36"/>
      <c r="R55" s="36"/>
      <c r="S55" s="36"/>
      <c r="T55" s="36"/>
      <c r="U55" s="36"/>
      <c r="V55" s="36"/>
      <c r="W55" s="36"/>
      <c r="X55" s="36"/>
      <c r="Y55" s="33"/>
      <c r="Z55" s="33"/>
      <c r="AA55" s="33"/>
      <c r="AB55" s="33"/>
      <c r="AC55" s="33"/>
      <c r="AD55" s="33"/>
      <c r="AE55" s="33"/>
      <c r="AF55" s="33"/>
      <c r="AG55" s="33"/>
      <c r="AH55" s="33"/>
      <c r="AI55" s="33"/>
      <c r="AJ55" s="33"/>
      <c r="AK55" s="33"/>
      <c r="AL55" s="33"/>
      <c r="AM55" s="33"/>
      <c r="AN55" s="33"/>
      <c r="AO55" s="33"/>
      <c r="AP55" s="33"/>
      <c r="AQ55" s="33"/>
      <c r="AR55" s="33"/>
      <c r="AS55" s="33"/>
      <c r="AT55" s="36"/>
      <c r="AU55" s="36"/>
      <c r="AV55" s="36"/>
      <c r="AW55" s="36"/>
    </row>
    <row r="56" spans="9:49" x14ac:dyDescent="0.25">
      <c r="I56" s="33"/>
      <c r="J56" s="36"/>
      <c r="K56" s="36">
        <f>K55*K54</f>
        <v>-250.31579999999997</v>
      </c>
      <c r="L56" s="36"/>
      <c r="M56" s="36"/>
      <c r="N56" s="35"/>
      <c r="O56" s="35" t="s">
        <v>33</v>
      </c>
      <c r="P56" s="36"/>
      <c r="Q56" s="36"/>
      <c r="R56" s="36"/>
      <c r="S56" s="36"/>
      <c r="T56" s="36"/>
      <c r="U56" s="36"/>
      <c r="V56" s="36"/>
      <c r="W56" s="36"/>
      <c r="X56" s="36"/>
      <c r="Y56" s="33"/>
      <c r="Z56" s="33"/>
      <c r="AA56" s="33"/>
      <c r="AB56" s="33"/>
      <c r="AC56" s="33"/>
      <c r="AD56" s="33"/>
      <c r="AE56" s="33"/>
      <c r="AF56" s="33"/>
      <c r="AG56" s="33"/>
      <c r="AH56" s="33"/>
      <c r="AI56" s="33"/>
      <c r="AJ56" s="33"/>
      <c r="AK56" s="33"/>
      <c r="AL56" s="33"/>
      <c r="AM56" s="33"/>
      <c r="AN56" s="33"/>
      <c r="AO56" s="33"/>
      <c r="AP56" s="33"/>
      <c r="AQ56" s="33"/>
      <c r="AR56" s="33"/>
      <c r="AS56" s="33"/>
      <c r="AT56" s="36"/>
      <c r="AU56" s="36"/>
      <c r="AV56" s="36"/>
      <c r="AW56" s="36"/>
    </row>
    <row r="57" spans="9:49" ht="15" customHeight="1" x14ac:dyDescent="0.25">
      <c r="I57" s="33"/>
      <c r="J57" s="36"/>
      <c r="K57" s="36" t="b">
        <f>IF(D16="Solteiro",K56,IF(D16="Casado",K56*2))</f>
        <v>0</v>
      </c>
      <c r="L57" s="36"/>
      <c r="M57" s="36"/>
      <c r="N57" s="35"/>
      <c r="O57" s="35" t="s">
        <v>34</v>
      </c>
      <c r="P57" s="36"/>
      <c r="Q57" s="36"/>
      <c r="R57" s="36"/>
      <c r="S57" s="36"/>
      <c r="T57" s="36"/>
      <c r="U57" s="36"/>
      <c r="V57" s="36"/>
      <c r="W57" s="36"/>
      <c r="X57" s="36"/>
      <c r="Y57" s="33"/>
      <c r="Z57" s="33"/>
      <c r="AA57" s="33"/>
      <c r="AB57" s="33"/>
      <c r="AC57" s="33"/>
      <c r="AD57" s="33"/>
      <c r="AE57" s="33"/>
      <c r="AF57" s="33"/>
      <c r="AG57" s="33"/>
      <c r="AH57" s="33"/>
      <c r="AI57" s="33"/>
      <c r="AJ57" s="33"/>
      <c r="AK57" s="33"/>
      <c r="AL57" s="33"/>
      <c r="AM57" s="33"/>
      <c r="AN57" s="33"/>
      <c r="AO57" s="33"/>
      <c r="AP57" s="33"/>
      <c r="AQ57" s="33"/>
      <c r="AR57" s="33"/>
      <c r="AS57" s="33"/>
      <c r="AT57" s="36"/>
      <c r="AU57" s="36"/>
      <c r="AV57" s="36"/>
      <c r="AW57" s="36"/>
    </row>
    <row r="58" spans="9:49" ht="14.1" customHeight="1" x14ac:dyDescent="0.25">
      <c r="I58" s="33"/>
      <c r="J58" s="36"/>
      <c r="K58" s="36"/>
      <c r="L58" s="36"/>
      <c r="M58" s="36"/>
      <c r="N58" s="36"/>
      <c r="O58" s="35" t="s">
        <v>35</v>
      </c>
      <c r="P58" s="36"/>
      <c r="Q58" s="36"/>
      <c r="R58" s="36"/>
      <c r="S58" s="36"/>
      <c r="T58" s="36"/>
      <c r="U58" s="36"/>
      <c r="V58" s="36"/>
      <c r="W58" s="36"/>
      <c r="X58" s="36"/>
      <c r="Y58" s="33"/>
      <c r="Z58" s="33"/>
      <c r="AA58" s="33"/>
      <c r="AB58" s="33"/>
      <c r="AC58" s="33"/>
      <c r="AD58" s="33"/>
      <c r="AE58" s="33"/>
      <c r="AF58" s="33"/>
      <c r="AG58" s="33"/>
      <c r="AH58" s="33"/>
      <c r="AI58" s="33"/>
      <c r="AJ58" s="33"/>
      <c r="AK58" s="33"/>
      <c r="AL58" s="33"/>
      <c r="AM58" s="33"/>
      <c r="AN58" s="33"/>
      <c r="AO58" s="33"/>
      <c r="AP58" s="33"/>
      <c r="AQ58" s="33"/>
      <c r="AR58" s="33"/>
      <c r="AS58" s="33"/>
      <c r="AT58" s="36"/>
      <c r="AU58" s="36"/>
      <c r="AV58" s="36"/>
      <c r="AW58" s="36"/>
    </row>
    <row r="59" spans="9:49" ht="15" customHeight="1" x14ac:dyDescent="0.25">
      <c r="I59" s="33"/>
      <c r="J59" s="36" t="s">
        <v>61</v>
      </c>
      <c r="K59" s="36" t="e">
        <f>D18*0.025*557</f>
        <v>#VALUE!</v>
      </c>
      <c r="L59" s="36"/>
      <c r="M59" s="36"/>
      <c r="N59" s="36"/>
      <c r="O59" s="36"/>
      <c r="P59" s="36"/>
      <c r="Q59" s="36"/>
      <c r="R59" s="36"/>
      <c r="S59" s="36"/>
      <c r="T59" s="36"/>
      <c r="U59" s="36"/>
      <c r="V59" s="36"/>
      <c r="W59" s="36"/>
      <c r="X59" s="36"/>
      <c r="Y59" s="33"/>
      <c r="Z59" s="33"/>
      <c r="AA59" s="33"/>
      <c r="AB59" s="33"/>
      <c r="AC59" s="33"/>
      <c r="AD59" s="33"/>
      <c r="AE59" s="33"/>
      <c r="AF59" s="33"/>
      <c r="AG59" s="33"/>
      <c r="AH59" s="33"/>
      <c r="AI59" s="33"/>
      <c r="AJ59" s="33"/>
      <c r="AK59" s="33"/>
      <c r="AL59" s="33"/>
      <c r="AM59" s="33"/>
      <c r="AN59" s="33"/>
      <c r="AO59" s="33"/>
      <c r="AP59" s="33"/>
      <c r="AQ59" s="33"/>
      <c r="AR59" s="33"/>
      <c r="AS59" s="33"/>
      <c r="AT59" s="36"/>
      <c r="AU59" s="36"/>
      <c r="AV59" s="36"/>
      <c r="AW59" s="36"/>
    </row>
    <row r="60" spans="9:49" ht="14.1" customHeight="1" x14ac:dyDescent="0.25">
      <c r="I60" s="33"/>
      <c r="J60" s="36"/>
      <c r="K60" s="36"/>
      <c r="L60" s="36"/>
      <c r="M60" s="36"/>
      <c r="N60" s="36"/>
      <c r="O60" s="36"/>
      <c r="P60" s="36"/>
      <c r="Q60" s="36"/>
      <c r="R60" s="36"/>
      <c r="S60" s="36"/>
      <c r="T60" s="36"/>
      <c r="U60" s="36"/>
      <c r="V60" s="36"/>
      <c r="W60" s="36"/>
      <c r="X60" s="36"/>
      <c r="Y60" s="33"/>
      <c r="Z60" s="33"/>
      <c r="AA60" s="33"/>
      <c r="AB60" s="33"/>
      <c r="AC60" s="33"/>
      <c r="AD60" s="33"/>
      <c r="AE60" s="33"/>
      <c r="AF60" s="33"/>
      <c r="AG60" s="33"/>
      <c r="AH60" s="33"/>
      <c r="AI60" s="33"/>
      <c r="AJ60" s="33"/>
      <c r="AK60" s="33"/>
      <c r="AL60" s="33"/>
      <c r="AM60" s="33"/>
      <c r="AN60" s="33"/>
      <c r="AO60" s="33"/>
      <c r="AP60" s="33"/>
      <c r="AQ60" s="33"/>
      <c r="AR60" s="33"/>
      <c r="AS60" s="33"/>
      <c r="AT60" s="36"/>
      <c r="AU60" s="36"/>
      <c r="AV60" s="36"/>
      <c r="AW60" s="36"/>
    </row>
    <row r="61" spans="9:49" x14ac:dyDescent="0.25">
      <c r="I61" s="33"/>
      <c r="J61" s="36"/>
      <c r="K61" s="36"/>
      <c r="L61" s="36"/>
      <c r="M61" s="36"/>
      <c r="N61" s="36"/>
      <c r="O61" s="36"/>
      <c r="P61" s="36"/>
      <c r="Q61" s="36"/>
      <c r="R61" s="36"/>
      <c r="S61" s="36"/>
      <c r="T61" s="36"/>
      <c r="U61" s="36"/>
      <c r="V61" s="36"/>
      <c r="W61" s="36"/>
      <c r="X61" s="36"/>
      <c r="Y61" s="33"/>
      <c r="Z61" s="33"/>
      <c r="AA61" s="33"/>
      <c r="AB61" s="33"/>
      <c r="AC61" s="33"/>
      <c r="AD61" s="33"/>
      <c r="AE61" s="33"/>
      <c r="AF61" s="33"/>
      <c r="AG61" s="33"/>
      <c r="AH61" s="33"/>
      <c r="AI61" s="33"/>
      <c r="AJ61" s="33"/>
      <c r="AK61" s="33"/>
      <c r="AL61" s="33"/>
      <c r="AM61" s="33"/>
      <c r="AN61" s="33"/>
      <c r="AO61" s="33"/>
      <c r="AP61" s="33"/>
      <c r="AQ61" s="33"/>
      <c r="AR61" s="33"/>
      <c r="AS61" s="33"/>
      <c r="AT61" s="36"/>
      <c r="AU61" s="36"/>
      <c r="AV61" s="36"/>
      <c r="AW61" s="36"/>
    </row>
    <row r="62" spans="9:49" x14ac:dyDescent="0.25">
      <c r="I62" s="33"/>
      <c r="J62" s="36"/>
      <c r="K62" s="36"/>
      <c r="L62" s="36"/>
      <c r="M62" s="36"/>
      <c r="N62" s="35"/>
      <c r="O62" s="35"/>
      <c r="P62" s="36"/>
      <c r="Q62" s="36"/>
      <c r="R62" s="36"/>
      <c r="S62" s="36"/>
      <c r="T62" s="36"/>
      <c r="U62" s="36"/>
      <c r="V62" s="36"/>
      <c r="W62" s="36"/>
      <c r="X62" s="36"/>
      <c r="Y62" s="33"/>
      <c r="Z62" s="33"/>
      <c r="AA62" s="33"/>
      <c r="AB62" s="33"/>
      <c r="AC62" s="33"/>
      <c r="AD62" s="33"/>
      <c r="AE62" s="33"/>
      <c r="AF62" s="33"/>
      <c r="AG62" s="33"/>
      <c r="AH62" s="33"/>
      <c r="AI62" s="33"/>
      <c r="AJ62" s="33"/>
      <c r="AK62" s="33"/>
      <c r="AL62" s="33"/>
      <c r="AM62" s="33"/>
      <c r="AN62" s="33"/>
      <c r="AO62" s="33"/>
      <c r="AP62" s="33"/>
      <c r="AQ62" s="33"/>
      <c r="AR62" s="33"/>
      <c r="AS62" s="33"/>
      <c r="AT62" s="36"/>
      <c r="AU62" s="36"/>
      <c r="AV62" s="36"/>
      <c r="AW62" s="36"/>
    </row>
    <row r="63" spans="9:49" x14ac:dyDescent="0.25">
      <c r="I63" s="33"/>
      <c r="J63" s="36"/>
      <c r="K63" s="36"/>
      <c r="L63" s="36"/>
      <c r="M63" s="36"/>
      <c r="N63" s="35"/>
      <c r="O63" s="35"/>
      <c r="P63" s="36"/>
      <c r="Q63" s="36"/>
      <c r="R63" s="36"/>
      <c r="S63" s="36"/>
      <c r="T63" s="36"/>
      <c r="U63" s="36"/>
      <c r="V63" s="36"/>
      <c r="W63" s="36"/>
      <c r="X63" s="36"/>
      <c r="Y63" s="33"/>
      <c r="Z63" s="33"/>
      <c r="AA63" s="33"/>
      <c r="AB63" s="33"/>
      <c r="AC63" s="33"/>
      <c r="AD63" s="33"/>
      <c r="AE63" s="33"/>
      <c r="AF63" s="33"/>
      <c r="AG63" s="33"/>
      <c r="AH63" s="33"/>
      <c r="AI63" s="33"/>
      <c r="AJ63" s="33"/>
      <c r="AK63" s="33"/>
      <c r="AL63" s="33"/>
      <c r="AM63" s="33"/>
      <c r="AN63" s="33"/>
      <c r="AO63" s="33"/>
      <c r="AP63" s="33"/>
      <c r="AQ63" s="33"/>
      <c r="AR63" s="33"/>
      <c r="AS63" s="33"/>
      <c r="AT63" s="36"/>
      <c r="AU63" s="36"/>
      <c r="AV63" s="36"/>
      <c r="AW63" s="36"/>
    </row>
    <row r="64" spans="9:49" x14ac:dyDescent="0.25">
      <c r="I64" s="33"/>
      <c r="J64" s="36"/>
      <c r="K64" s="36"/>
      <c r="L64" s="36"/>
      <c r="M64" s="36"/>
      <c r="N64" s="35"/>
      <c r="O64" s="35"/>
      <c r="P64" s="36"/>
      <c r="Q64" s="36"/>
      <c r="R64" s="36"/>
      <c r="S64" s="36"/>
      <c r="T64" s="36"/>
      <c r="U64" s="36"/>
      <c r="V64" s="36"/>
      <c r="W64" s="36"/>
      <c r="X64" s="36"/>
      <c r="Y64" s="33"/>
      <c r="Z64" s="33"/>
      <c r="AA64" s="33"/>
      <c r="AB64" s="33"/>
      <c r="AC64" s="33"/>
      <c r="AD64" s="33"/>
      <c r="AE64" s="33"/>
      <c r="AF64" s="33"/>
      <c r="AG64" s="33"/>
      <c r="AH64" s="33"/>
      <c r="AI64" s="33"/>
      <c r="AJ64" s="33"/>
      <c r="AK64" s="33"/>
      <c r="AL64" s="33"/>
      <c r="AM64" s="33"/>
      <c r="AN64" s="33"/>
      <c r="AO64" s="33"/>
      <c r="AP64" s="33"/>
      <c r="AQ64" s="33"/>
      <c r="AR64" s="33"/>
      <c r="AS64" s="33"/>
      <c r="AT64" s="36"/>
      <c r="AU64" s="36"/>
      <c r="AV64" s="36"/>
      <c r="AW64" s="36"/>
    </row>
    <row r="65" spans="9:49" x14ac:dyDescent="0.25">
      <c r="I65" s="33"/>
      <c r="J65" s="36"/>
      <c r="K65" s="36"/>
      <c r="L65" s="36"/>
      <c r="M65" s="36"/>
      <c r="N65" s="36"/>
      <c r="O65" s="36"/>
      <c r="P65" s="36"/>
      <c r="Q65" s="36"/>
      <c r="R65" s="36"/>
      <c r="S65" s="36"/>
      <c r="T65" s="36"/>
      <c r="U65" s="36"/>
      <c r="V65" s="36"/>
      <c r="W65" s="36"/>
      <c r="X65" s="36"/>
      <c r="Y65" s="33"/>
      <c r="Z65" s="33"/>
      <c r="AA65" s="33"/>
      <c r="AB65" s="33"/>
      <c r="AC65" s="33"/>
      <c r="AD65" s="33"/>
      <c r="AE65" s="33"/>
      <c r="AF65" s="33"/>
      <c r="AG65" s="33"/>
      <c r="AH65" s="33"/>
      <c r="AI65" s="33"/>
      <c r="AJ65" s="33"/>
      <c r="AK65" s="33"/>
      <c r="AL65" s="33"/>
      <c r="AM65" s="33"/>
      <c r="AN65" s="33"/>
      <c r="AO65" s="33"/>
      <c r="AP65" s="33"/>
      <c r="AQ65" s="33"/>
      <c r="AR65" s="33"/>
      <c r="AS65" s="33"/>
      <c r="AT65" s="36"/>
      <c r="AU65" s="36"/>
      <c r="AV65" s="36"/>
      <c r="AW65" s="36"/>
    </row>
    <row r="66" spans="9:49" x14ac:dyDescent="0.25">
      <c r="I66" s="33"/>
      <c r="J66" s="36"/>
      <c r="K66" s="36"/>
      <c r="L66" s="36"/>
      <c r="M66" s="36"/>
      <c r="N66" s="36"/>
      <c r="O66" s="36"/>
      <c r="P66" s="36"/>
      <c r="Q66" s="36"/>
      <c r="R66" s="36"/>
      <c r="S66" s="36"/>
      <c r="T66" s="36"/>
      <c r="U66" s="36"/>
      <c r="V66" s="36"/>
      <c r="W66" s="36"/>
      <c r="X66" s="36"/>
      <c r="Y66" s="33"/>
      <c r="Z66" s="33"/>
      <c r="AA66" s="33"/>
      <c r="AB66" s="33"/>
      <c r="AC66" s="33"/>
      <c r="AD66" s="33"/>
      <c r="AE66" s="33"/>
      <c r="AF66" s="33"/>
      <c r="AG66" s="33"/>
      <c r="AH66" s="33"/>
      <c r="AI66" s="33"/>
      <c r="AJ66" s="33"/>
      <c r="AK66" s="33"/>
      <c r="AL66" s="33"/>
      <c r="AM66" s="33"/>
      <c r="AN66" s="33"/>
      <c r="AO66" s="33"/>
      <c r="AP66" s="33"/>
      <c r="AQ66" s="33"/>
      <c r="AR66" s="33"/>
      <c r="AS66" s="33"/>
      <c r="AT66" s="36"/>
      <c r="AU66" s="36"/>
      <c r="AV66" s="36"/>
      <c r="AW66" s="36"/>
    </row>
    <row r="67" spans="9:49" x14ac:dyDescent="0.25">
      <c r="I67" s="33"/>
      <c r="J67" s="36"/>
      <c r="K67" s="36"/>
      <c r="L67" s="36"/>
      <c r="M67" s="36"/>
      <c r="N67" s="36"/>
      <c r="O67" s="36"/>
      <c r="P67" s="36"/>
      <c r="Q67" s="36"/>
      <c r="R67" s="36"/>
      <c r="S67" s="36"/>
      <c r="T67" s="36"/>
      <c r="U67" s="36"/>
      <c r="V67" s="36"/>
      <c r="W67" s="36"/>
      <c r="X67" s="36"/>
      <c r="Y67" s="33"/>
      <c r="Z67" s="33"/>
      <c r="AA67" s="33"/>
      <c r="AB67" s="33"/>
      <c r="AC67" s="33"/>
      <c r="AD67" s="33"/>
      <c r="AE67" s="33"/>
      <c r="AF67" s="33"/>
      <c r="AG67" s="33"/>
      <c r="AH67" s="33"/>
      <c r="AI67" s="33"/>
      <c r="AJ67" s="33"/>
      <c r="AK67" s="33"/>
      <c r="AL67" s="33"/>
      <c r="AM67" s="33"/>
      <c r="AN67" s="33"/>
      <c r="AO67" s="33"/>
      <c r="AP67" s="33"/>
      <c r="AQ67" s="33"/>
      <c r="AR67" s="33"/>
      <c r="AS67" s="33"/>
      <c r="AT67" s="36"/>
      <c r="AU67" s="36"/>
      <c r="AV67" s="36"/>
      <c r="AW67" s="36"/>
    </row>
    <row r="68" spans="9:49" x14ac:dyDescent="0.25">
      <c r="I68" s="33"/>
      <c r="J68" s="36"/>
      <c r="K68" s="36"/>
      <c r="L68" s="36"/>
      <c r="M68" s="36"/>
      <c r="N68" s="36"/>
      <c r="O68" s="36"/>
      <c r="P68" s="36"/>
      <c r="Q68" s="36"/>
      <c r="R68" s="36"/>
      <c r="S68" s="36"/>
      <c r="T68" s="36"/>
      <c r="U68" s="36"/>
      <c r="V68" s="36"/>
      <c r="W68" s="36"/>
      <c r="X68" s="36"/>
      <c r="Y68" s="33"/>
      <c r="Z68" s="33"/>
      <c r="AA68" s="33"/>
      <c r="AB68" s="33"/>
      <c r="AC68" s="33"/>
      <c r="AD68" s="33"/>
      <c r="AE68" s="33"/>
      <c r="AF68" s="33"/>
      <c r="AG68" s="33"/>
      <c r="AH68" s="33"/>
      <c r="AI68" s="33"/>
      <c r="AJ68" s="33"/>
      <c r="AK68" s="33"/>
      <c r="AL68" s="33"/>
      <c r="AM68" s="33"/>
      <c r="AN68" s="33"/>
      <c r="AO68" s="33"/>
      <c r="AP68" s="33"/>
      <c r="AQ68" s="33"/>
      <c r="AR68" s="33"/>
      <c r="AS68" s="33"/>
      <c r="AT68" s="36"/>
      <c r="AU68" s="36"/>
      <c r="AV68" s="36"/>
      <c r="AW68" s="36"/>
    </row>
    <row r="69" spans="9:49" x14ac:dyDescent="0.25">
      <c r="I69" s="33"/>
      <c r="J69" s="36"/>
      <c r="K69" s="36"/>
      <c r="L69" s="36"/>
      <c r="M69" s="36"/>
      <c r="N69" s="36"/>
      <c r="O69" s="36"/>
      <c r="P69" s="36"/>
      <c r="Q69" s="36"/>
      <c r="R69" s="36"/>
      <c r="S69" s="36"/>
      <c r="T69" s="36"/>
      <c r="U69" s="36"/>
      <c r="V69" s="36"/>
      <c r="W69" s="36"/>
      <c r="X69" s="36"/>
      <c r="Y69" s="33"/>
      <c r="Z69" s="33"/>
      <c r="AA69" s="33"/>
      <c r="AB69" s="33"/>
      <c r="AC69" s="33"/>
      <c r="AD69" s="33"/>
      <c r="AE69" s="33"/>
      <c r="AF69" s="33"/>
      <c r="AG69" s="33"/>
      <c r="AH69" s="33"/>
      <c r="AI69" s="33"/>
      <c r="AJ69" s="33"/>
      <c r="AK69" s="33"/>
      <c r="AL69" s="33"/>
      <c r="AM69" s="33"/>
      <c r="AN69" s="33"/>
      <c r="AO69" s="33"/>
      <c r="AP69" s="33"/>
      <c r="AQ69" s="33"/>
      <c r="AR69" s="33"/>
      <c r="AS69" s="33"/>
      <c r="AT69" s="36"/>
      <c r="AU69" s="36"/>
      <c r="AV69" s="36"/>
      <c r="AW69" s="36"/>
    </row>
    <row r="70" spans="9:49" x14ac:dyDescent="0.25">
      <c r="I70" s="33"/>
      <c r="J70" s="36"/>
      <c r="K70" s="36"/>
      <c r="L70" s="36"/>
      <c r="M70" s="36"/>
      <c r="N70" s="36"/>
      <c r="O70" s="36"/>
      <c r="P70" s="36"/>
      <c r="Q70" s="36"/>
      <c r="R70" s="36"/>
      <c r="S70" s="36"/>
      <c r="T70" s="36"/>
      <c r="U70" s="36"/>
      <c r="V70" s="36"/>
      <c r="W70" s="36"/>
      <c r="X70" s="36"/>
      <c r="Y70" s="33"/>
      <c r="Z70" s="33"/>
      <c r="AA70" s="33"/>
      <c r="AB70" s="33"/>
      <c r="AC70" s="33"/>
      <c r="AD70" s="33"/>
      <c r="AE70" s="33"/>
      <c r="AF70" s="33"/>
      <c r="AG70" s="33"/>
      <c r="AH70" s="33"/>
      <c r="AI70" s="33"/>
      <c r="AJ70" s="33"/>
      <c r="AK70" s="33"/>
      <c r="AL70" s="33"/>
      <c r="AM70" s="33"/>
      <c r="AN70" s="33"/>
      <c r="AO70" s="33"/>
      <c r="AP70" s="33"/>
      <c r="AQ70" s="33"/>
      <c r="AR70" s="33"/>
      <c r="AS70" s="33"/>
      <c r="AT70" s="36"/>
      <c r="AU70" s="36"/>
      <c r="AV70" s="36"/>
      <c r="AW70" s="36"/>
    </row>
    <row r="71" spans="9:49" x14ac:dyDescent="0.25">
      <c r="I71" s="33"/>
      <c r="J71" s="36"/>
      <c r="K71" s="36"/>
      <c r="L71" s="36"/>
      <c r="M71" s="36"/>
      <c r="N71" s="36"/>
      <c r="O71" s="36"/>
      <c r="P71" s="36"/>
      <c r="Q71" s="36"/>
      <c r="R71" s="36"/>
      <c r="S71" s="36"/>
      <c r="T71" s="36"/>
      <c r="U71" s="36"/>
      <c r="V71" s="36"/>
      <c r="W71" s="36"/>
      <c r="X71" s="36"/>
      <c r="Y71" s="33"/>
      <c r="Z71" s="33"/>
      <c r="AA71" s="33"/>
      <c r="AB71" s="33"/>
      <c r="AC71" s="33"/>
      <c r="AD71" s="33"/>
      <c r="AE71" s="33"/>
      <c r="AF71" s="33"/>
      <c r="AG71" s="33"/>
      <c r="AH71" s="33"/>
      <c r="AI71" s="33"/>
      <c r="AJ71" s="33"/>
      <c r="AK71" s="33"/>
      <c r="AL71" s="33"/>
      <c r="AM71" s="33"/>
      <c r="AN71" s="33"/>
      <c r="AO71" s="33"/>
      <c r="AP71" s="33"/>
      <c r="AQ71" s="33"/>
      <c r="AR71" s="33"/>
      <c r="AS71" s="33"/>
      <c r="AT71" s="36"/>
      <c r="AU71" s="36"/>
      <c r="AV71" s="36"/>
      <c r="AW71" s="36"/>
    </row>
    <row r="72" spans="9:49" x14ac:dyDescent="0.25">
      <c r="I72" s="33"/>
      <c r="J72" s="36"/>
      <c r="K72" s="36"/>
      <c r="L72" s="36"/>
      <c r="M72" s="36"/>
      <c r="N72" s="36"/>
      <c r="O72" s="36"/>
      <c r="P72" s="36"/>
      <c r="Q72" s="36"/>
      <c r="R72" s="36"/>
      <c r="S72" s="36"/>
      <c r="T72" s="36"/>
      <c r="U72" s="36"/>
      <c r="V72" s="36"/>
      <c r="W72" s="36"/>
      <c r="X72" s="36"/>
      <c r="Y72" s="33"/>
      <c r="Z72" s="33"/>
      <c r="AA72" s="33"/>
      <c r="AB72" s="33"/>
      <c r="AC72" s="33"/>
      <c r="AD72" s="33"/>
      <c r="AE72" s="33"/>
      <c r="AF72" s="33"/>
      <c r="AG72" s="33"/>
      <c r="AH72" s="33"/>
      <c r="AI72" s="33"/>
      <c r="AJ72" s="33"/>
      <c r="AK72" s="33"/>
      <c r="AL72" s="33"/>
      <c r="AM72" s="33"/>
      <c r="AN72" s="33"/>
      <c r="AO72" s="33"/>
      <c r="AP72" s="33"/>
      <c r="AQ72" s="33"/>
      <c r="AR72" s="33"/>
      <c r="AS72" s="33"/>
      <c r="AT72" s="36"/>
      <c r="AU72" s="36"/>
      <c r="AV72" s="36"/>
      <c r="AW72" s="36"/>
    </row>
    <row r="73" spans="9:49" x14ac:dyDescent="0.25">
      <c r="I73" s="33"/>
      <c r="J73" s="36"/>
      <c r="K73" s="36"/>
      <c r="L73" s="36"/>
      <c r="M73" s="36"/>
      <c r="N73" s="36"/>
      <c r="O73" s="36"/>
      <c r="P73" s="36"/>
      <c r="Q73" s="36"/>
      <c r="R73" s="36"/>
      <c r="S73" s="36"/>
      <c r="T73" s="36"/>
      <c r="U73" s="36"/>
      <c r="V73" s="36"/>
      <c r="W73" s="36"/>
      <c r="X73" s="36"/>
      <c r="Y73" s="33"/>
      <c r="Z73" s="33"/>
      <c r="AA73" s="33"/>
      <c r="AB73" s="33"/>
      <c r="AC73" s="33"/>
      <c r="AD73" s="33"/>
      <c r="AE73" s="33"/>
      <c r="AF73" s="33"/>
      <c r="AG73" s="33"/>
      <c r="AH73" s="33"/>
      <c r="AI73" s="33"/>
      <c r="AJ73" s="33"/>
      <c r="AK73" s="33"/>
      <c r="AL73" s="33"/>
      <c r="AM73" s="33"/>
      <c r="AN73" s="33"/>
      <c r="AO73" s="33"/>
      <c r="AP73" s="33"/>
      <c r="AQ73" s="33"/>
      <c r="AR73" s="33"/>
      <c r="AS73" s="33"/>
      <c r="AT73" s="36"/>
      <c r="AU73" s="36"/>
      <c r="AV73" s="36"/>
      <c r="AW73" s="36"/>
    </row>
    <row r="74" spans="9:49" x14ac:dyDescent="0.25">
      <c r="I74" s="33"/>
      <c r="J74" s="36"/>
      <c r="K74" s="36"/>
      <c r="L74" s="36"/>
      <c r="M74" s="36"/>
      <c r="N74" s="36"/>
      <c r="O74" s="36"/>
      <c r="P74" s="36"/>
      <c r="Q74" s="36"/>
      <c r="R74" s="36"/>
      <c r="S74" s="36"/>
      <c r="T74" s="36"/>
      <c r="U74" s="36"/>
      <c r="V74" s="36"/>
      <c r="W74" s="36"/>
      <c r="X74" s="36"/>
      <c r="Y74" s="33"/>
      <c r="Z74" s="33"/>
      <c r="AA74" s="33"/>
      <c r="AB74" s="33"/>
      <c r="AC74" s="33"/>
      <c r="AD74" s="33"/>
      <c r="AE74" s="33"/>
      <c r="AF74" s="33"/>
      <c r="AG74" s="33"/>
      <c r="AH74" s="33"/>
      <c r="AI74" s="33"/>
      <c r="AJ74" s="33"/>
      <c r="AK74" s="33"/>
      <c r="AL74" s="33"/>
      <c r="AM74" s="33"/>
      <c r="AN74" s="33"/>
      <c r="AO74" s="33"/>
      <c r="AP74" s="33"/>
      <c r="AQ74" s="33"/>
      <c r="AR74" s="33"/>
      <c r="AS74" s="33"/>
      <c r="AT74" s="36"/>
      <c r="AU74" s="36"/>
      <c r="AV74" s="36"/>
      <c r="AW74" s="36"/>
    </row>
    <row r="75" spans="9:49" x14ac:dyDescent="0.25">
      <c r="I75" s="33"/>
      <c r="J75" s="36"/>
      <c r="K75" s="36"/>
      <c r="L75" s="36"/>
      <c r="M75" s="36"/>
      <c r="N75" s="36"/>
      <c r="O75" s="36"/>
      <c r="P75" s="36"/>
      <c r="Q75" s="36"/>
      <c r="R75" s="36"/>
      <c r="S75" s="36"/>
      <c r="T75" s="36"/>
      <c r="U75" s="36"/>
      <c r="V75" s="36"/>
      <c r="W75" s="36"/>
      <c r="X75" s="36"/>
      <c r="Y75" s="33"/>
      <c r="Z75" s="33"/>
      <c r="AA75" s="33"/>
      <c r="AB75" s="33"/>
      <c r="AC75" s="33"/>
      <c r="AD75" s="33"/>
      <c r="AE75" s="33"/>
      <c r="AF75" s="33"/>
      <c r="AG75" s="33"/>
      <c r="AH75" s="33"/>
      <c r="AI75" s="33"/>
      <c r="AJ75" s="33"/>
      <c r="AK75" s="33"/>
      <c r="AL75" s="33"/>
      <c r="AM75" s="33"/>
      <c r="AN75" s="33"/>
      <c r="AO75" s="33"/>
      <c r="AP75" s="33"/>
      <c r="AQ75" s="33"/>
      <c r="AR75" s="33"/>
      <c r="AS75" s="33"/>
      <c r="AT75" s="36"/>
      <c r="AU75" s="36"/>
      <c r="AV75" s="36"/>
      <c r="AW75" s="36"/>
    </row>
    <row r="76" spans="9:49" x14ac:dyDescent="0.25">
      <c r="I76" s="33"/>
      <c r="J76" s="36"/>
      <c r="K76" s="36"/>
      <c r="L76" s="36"/>
      <c r="M76" s="36"/>
      <c r="N76" s="36"/>
      <c r="O76" s="36"/>
      <c r="P76" s="36"/>
      <c r="Q76" s="36"/>
      <c r="R76" s="36"/>
      <c r="S76" s="36"/>
      <c r="T76" s="36"/>
      <c r="U76" s="36"/>
      <c r="V76" s="36"/>
      <c r="W76" s="36"/>
      <c r="X76" s="36"/>
      <c r="Y76" s="33"/>
      <c r="Z76" s="33"/>
      <c r="AA76" s="33"/>
      <c r="AB76" s="33"/>
      <c r="AC76" s="33"/>
      <c r="AD76" s="33"/>
      <c r="AE76" s="33"/>
      <c r="AF76" s="33"/>
      <c r="AG76" s="33"/>
      <c r="AH76" s="33"/>
      <c r="AI76" s="33"/>
      <c r="AJ76" s="33"/>
      <c r="AK76" s="33"/>
      <c r="AL76" s="33"/>
      <c r="AM76" s="33"/>
      <c r="AN76" s="33"/>
      <c r="AO76" s="33"/>
      <c r="AP76" s="33"/>
      <c r="AQ76" s="33"/>
      <c r="AR76" s="33"/>
      <c r="AS76" s="33"/>
      <c r="AT76" s="36"/>
      <c r="AU76" s="36"/>
      <c r="AV76" s="36"/>
      <c r="AW76" s="36"/>
    </row>
    <row r="77" spans="9:49" x14ac:dyDescent="0.25">
      <c r="I77" s="33"/>
      <c r="J77" s="36"/>
      <c r="K77" s="36"/>
      <c r="L77" s="36"/>
      <c r="M77" s="36"/>
      <c r="N77" s="36"/>
      <c r="O77" s="36"/>
      <c r="P77" s="36"/>
      <c r="Q77" s="36"/>
      <c r="R77" s="36"/>
      <c r="S77" s="36"/>
      <c r="T77" s="36"/>
      <c r="U77" s="36"/>
      <c r="V77" s="36"/>
      <c r="W77" s="36"/>
      <c r="X77" s="36"/>
      <c r="Y77" s="33"/>
      <c r="Z77" s="33"/>
      <c r="AA77" s="33"/>
      <c r="AB77" s="33"/>
      <c r="AC77" s="33"/>
      <c r="AD77" s="33"/>
      <c r="AE77" s="33"/>
      <c r="AF77" s="33"/>
      <c r="AG77" s="33"/>
      <c r="AH77" s="33"/>
      <c r="AI77" s="33"/>
      <c r="AJ77" s="33"/>
      <c r="AK77" s="33"/>
      <c r="AL77" s="33"/>
      <c r="AM77" s="33"/>
      <c r="AN77" s="33"/>
      <c r="AO77" s="33"/>
      <c r="AP77" s="33"/>
      <c r="AQ77" s="33"/>
      <c r="AR77" s="33"/>
      <c r="AS77" s="33"/>
      <c r="AT77" s="36"/>
      <c r="AU77" s="36"/>
      <c r="AV77" s="36"/>
      <c r="AW77" s="36"/>
    </row>
    <row r="78" spans="9:49" x14ac:dyDescent="0.25">
      <c r="I78" s="33"/>
      <c r="J78" s="36"/>
      <c r="K78" s="36"/>
      <c r="L78" s="36"/>
      <c r="M78" s="36"/>
      <c r="N78" s="36"/>
      <c r="O78" s="36"/>
      <c r="P78" s="36"/>
      <c r="Q78" s="36"/>
      <c r="R78" s="36"/>
      <c r="S78" s="36"/>
      <c r="T78" s="36"/>
      <c r="U78" s="36"/>
      <c r="V78" s="36"/>
      <c r="W78" s="36"/>
      <c r="X78" s="36"/>
      <c r="Y78" s="33"/>
      <c r="Z78" s="33"/>
      <c r="AA78" s="33"/>
      <c r="AB78" s="33"/>
      <c r="AC78" s="33"/>
      <c r="AD78" s="33"/>
      <c r="AE78" s="33"/>
      <c r="AF78" s="33"/>
      <c r="AG78" s="33"/>
      <c r="AH78" s="33"/>
      <c r="AI78" s="33"/>
      <c r="AJ78" s="33"/>
      <c r="AK78" s="33"/>
      <c r="AL78" s="33"/>
      <c r="AM78" s="33"/>
      <c r="AN78" s="33"/>
      <c r="AO78" s="33"/>
      <c r="AP78" s="33"/>
      <c r="AQ78" s="33"/>
      <c r="AR78" s="33"/>
      <c r="AS78" s="33"/>
      <c r="AT78" s="36"/>
      <c r="AU78" s="36"/>
      <c r="AV78" s="36"/>
      <c r="AW78" s="36"/>
    </row>
    <row r="79" spans="9:49" x14ac:dyDescent="0.25">
      <c r="I79" s="33"/>
      <c r="J79" s="36"/>
      <c r="K79" s="36"/>
      <c r="L79" s="36"/>
      <c r="M79" s="36"/>
      <c r="N79" s="36"/>
      <c r="O79" s="36"/>
      <c r="P79" s="36"/>
      <c r="Q79" s="36"/>
      <c r="R79" s="36"/>
      <c r="S79" s="36"/>
      <c r="T79" s="36"/>
      <c r="U79" s="36"/>
      <c r="V79" s="36"/>
      <c r="W79" s="36"/>
      <c r="X79" s="36"/>
      <c r="Y79" s="33"/>
      <c r="Z79" s="33"/>
      <c r="AA79" s="33"/>
      <c r="AB79" s="33"/>
      <c r="AC79" s="33"/>
      <c r="AD79" s="33"/>
      <c r="AE79" s="33"/>
      <c r="AF79" s="33"/>
      <c r="AG79" s="33"/>
      <c r="AH79" s="33"/>
      <c r="AI79" s="33"/>
      <c r="AJ79" s="33"/>
      <c r="AK79" s="33"/>
      <c r="AL79" s="33"/>
      <c r="AM79" s="33"/>
      <c r="AN79" s="33"/>
      <c r="AO79" s="33"/>
      <c r="AP79" s="33"/>
      <c r="AQ79" s="33"/>
      <c r="AR79" s="33"/>
      <c r="AS79" s="33"/>
      <c r="AT79" s="36"/>
      <c r="AU79" s="36"/>
      <c r="AV79" s="36"/>
      <c r="AW79" s="36"/>
    </row>
    <row r="80" spans="9:49" x14ac:dyDescent="0.25">
      <c r="I80" s="33"/>
      <c r="J80" s="36"/>
      <c r="K80" s="36"/>
      <c r="L80" s="36"/>
      <c r="M80" s="36"/>
      <c r="N80" s="36"/>
      <c r="O80" s="36"/>
      <c r="P80" s="36"/>
      <c r="Q80" s="36"/>
      <c r="R80" s="36"/>
      <c r="S80" s="36"/>
      <c r="T80" s="36"/>
      <c r="U80" s="36"/>
      <c r="V80" s="36"/>
      <c r="W80" s="36"/>
      <c r="X80" s="36"/>
      <c r="Y80" s="33"/>
      <c r="Z80" s="33"/>
      <c r="AA80" s="33"/>
      <c r="AB80" s="33"/>
      <c r="AC80" s="33"/>
      <c r="AD80" s="33"/>
      <c r="AE80" s="33"/>
      <c r="AF80" s="33"/>
      <c r="AG80" s="33"/>
      <c r="AH80" s="33"/>
      <c r="AI80" s="33"/>
      <c r="AJ80" s="33"/>
      <c r="AK80" s="33"/>
      <c r="AL80" s="33"/>
      <c r="AM80" s="33"/>
      <c r="AN80" s="33"/>
      <c r="AO80" s="33"/>
      <c r="AP80" s="33"/>
      <c r="AQ80" s="33"/>
      <c r="AR80" s="33"/>
      <c r="AS80" s="33"/>
      <c r="AT80" s="36"/>
      <c r="AU80" s="36"/>
      <c r="AV80" s="36"/>
      <c r="AW80" s="36"/>
    </row>
    <row r="81" spans="9:49" x14ac:dyDescent="0.25">
      <c r="I81" s="33"/>
      <c r="J81" s="36"/>
      <c r="K81" s="36"/>
      <c r="L81" s="36"/>
      <c r="M81" s="36"/>
      <c r="N81" s="36"/>
      <c r="O81" s="36"/>
      <c r="P81" s="36"/>
      <c r="Q81" s="36"/>
      <c r="R81" s="36"/>
      <c r="S81" s="36"/>
      <c r="T81" s="36"/>
      <c r="U81" s="36"/>
      <c r="V81" s="36"/>
      <c r="W81" s="36"/>
      <c r="X81" s="36"/>
      <c r="Y81" s="33"/>
      <c r="Z81" s="33"/>
      <c r="AA81" s="33"/>
      <c r="AB81" s="33"/>
      <c r="AC81" s="33"/>
      <c r="AD81" s="33"/>
      <c r="AE81" s="33"/>
      <c r="AF81" s="33"/>
      <c r="AG81" s="33"/>
      <c r="AH81" s="33"/>
      <c r="AI81" s="33"/>
      <c r="AJ81" s="33"/>
      <c r="AK81" s="33"/>
      <c r="AL81" s="33"/>
      <c r="AM81" s="33"/>
      <c r="AN81" s="33"/>
      <c r="AO81" s="33"/>
      <c r="AP81" s="33"/>
      <c r="AQ81" s="33"/>
      <c r="AR81" s="33"/>
      <c r="AS81" s="33"/>
      <c r="AT81" s="36"/>
      <c r="AU81" s="36"/>
      <c r="AV81" s="36"/>
      <c r="AW81" s="36"/>
    </row>
    <row r="82" spans="9:49" x14ac:dyDescent="0.25">
      <c r="I82" s="36"/>
      <c r="J82" s="36"/>
      <c r="K82" s="36"/>
      <c r="L82" s="36"/>
      <c r="M82" s="36"/>
      <c r="N82" s="36"/>
      <c r="O82" s="36"/>
      <c r="P82" s="36"/>
      <c r="Q82" s="36"/>
      <c r="R82" s="36"/>
      <c r="S82" s="36"/>
      <c r="T82" s="36"/>
      <c r="U82" s="36"/>
      <c r="V82" s="36"/>
      <c r="W82" s="36"/>
      <c r="X82" s="36"/>
      <c r="Y82" s="33"/>
      <c r="Z82" s="33"/>
      <c r="AA82" s="33"/>
      <c r="AB82" s="33"/>
      <c r="AC82" s="33"/>
      <c r="AD82" s="33"/>
      <c r="AE82" s="33"/>
      <c r="AF82" s="33"/>
      <c r="AG82" s="33"/>
      <c r="AH82" s="33"/>
      <c r="AI82" s="33"/>
      <c r="AJ82" s="33"/>
      <c r="AK82" s="33"/>
      <c r="AL82" s="33"/>
      <c r="AM82" s="33"/>
      <c r="AN82" s="33"/>
      <c r="AO82" s="33"/>
      <c r="AP82" s="33"/>
      <c r="AQ82" s="33"/>
      <c r="AR82" s="33"/>
      <c r="AS82" s="33"/>
      <c r="AT82" s="36"/>
      <c r="AU82" s="36"/>
      <c r="AV82" s="36"/>
      <c r="AW82" s="36"/>
    </row>
    <row r="83" spans="9:49" x14ac:dyDescent="0.25">
      <c r="I83" s="36"/>
      <c r="J83" s="36"/>
      <c r="K83" s="36"/>
      <c r="L83" s="36"/>
      <c r="M83" s="36"/>
      <c r="N83" s="36"/>
      <c r="O83" s="36"/>
      <c r="P83" s="36"/>
      <c r="Q83" s="36"/>
      <c r="R83" s="36"/>
      <c r="S83" s="36"/>
      <c r="T83" s="36"/>
      <c r="U83" s="36"/>
      <c r="V83" s="36"/>
      <c r="W83" s="36"/>
      <c r="X83" s="36"/>
      <c r="Y83" s="33"/>
      <c r="Z83" s="33"/>
      <c r="AA83" s="33"/>
      <c r="AB83" s="33"/>
      <c r="AC83" s="33"/>
      <c r="AD83" s="33"/>
      <c r="AE83" s="33"/>
      <c r="AF83" s="33"/>
      <c r="AG83" s="33"/>
      <c r="AH83" s="33"/>
      <c r="AI83" s="33"/>
      <c r="AJ83" s="33"/>
      <c r="AK83" s="33"/>
      <c r="AL83" s="33"/>
      <c r="AM83" s="33"/>
      <c r="AN83" s="33"/>
      <c r="AO83" s="33"/>
      <c r="AP83" s="33"/>
      <c r="AQ83" s="33"/>
      <c r="AR83" s="33"/>
      <c r="AS83" s="33"/>
      <c r="AT83" s="36"/>
      <c r="AU83" s="36"/>
      <c r="AV83" s="36"/>
      <c r="AW83" s="36"/>
    </row>
    <row r="84" spans="9:49" x14ac:dyDescent="0.25">
      <c r="I84" s="36"/>
      <c r="J84" s="36"/>
      <c r="K84" s="36"/>
      <c r="L84" s="36"/>
      <c r="M84" s="36"/>
      <c r="N84" s="36"/>
      <c r="O84" s="36"/>
      <c r="P84" s="36"/>
      <c r="Q84" s="36"/>
      <c r="R84" s="36"/>
      <c r="S84" s="36"/>
      <c r="T84" s="36"/>
      <c r="U84" s="36"/>
      <c r="V84" s="36"/>
      <c r="W84" s="36"/>
      <c r="X84" s="36"/>
      <c r="Y84" s="33"/>
      <c r="Z84" s="33"/>
      <c r="AA84" s="33"/>
      <c r="AB84" s="33"/>
      <c r="AC84" s="33"/>
      <c r="AD84" s="33"/>
      <c r="AE84" s="33"/>
      <c r="AF84" s="33"/>
      <c r="AG84" s="33"/>
      <c r="AH84" s="33"/>
      <c r="AI84" s="33"/>
      <c r="AJ84" s="33"/>
      <c r="AK84" s="33"/>
      <c r="AL84" s="33"/>
      <c r="AM84" s="33"/>
      <c r="AN84" s="33"/>
      <c r="AO84" s="33"/>
      <c r="AP84" s="33"/>
      <c r="AQ84" s="33"/>
      <c r="AR84" s="33"/>
      <c r="AS84" s="33"/>
      <c r="AT84" s="36"/>
      <c r="AU84" s="36"/>
      <c r="AV84" s="36"/>
      <c r="AW84" s="36"/>
    </row>
    <row r="85" spans="9:49" x14ac:dyDescent="0.25">
      <c r="I85" s="36"/>
      <c r="J85" s="36"/>
      <c r="K85" s="36"/>
      <c r="L85" s="36"/>
      <c r="M85" s="36"/>
      <c r="N85" s="36"/>
      <c r="O85" s="36"/>
      <c r="P85" s="36"/>
      <c r="Q85" s="36"/>
      <c r="R85" s="36"/>
      <c r="S85" s="36"/>
      <c r="T85" s="36"/>
      <c r="U85" s="36"/>
      <c r="V85" s="36"/>
      <c r="W85" s="36"/>
      <c r="X85" s="36"/>
      <c r="Y85" s="33"/>
      <c r="Z85" s="33"/>
      <c r="AA85" s="33"/>
      <c r="AB85" s="33"/>
      <c r="AC85" s="33"/>
      <c r="AD85" s="33"/>
      <c r="AE85" s="33"/>
      <c r="AF85" s="33"/>
      <c r="AG85" s="33"/>
      <c r="AH85" s="33"/>
      <c r="AI85" s="33"/>
      <c r="AJ85" s="33"/>
      <c r="AK85" s="33"/>
      <c r="AL85" s="33"/>
      <c r="AM85" s="33"/>
      <c r="AN85" s="33"/>
      <c r="AO85" s="33"/>
      <c r="AP85" s="33"/>
      <c r="AQ85" s="33"/>
      <c r="AR85" s="33"/>
      <c r="AS85" s="33"/>
      <c r="AT85" s="36"/>
      <c r="AU85" s="36"/>
      <c r="AV85" s="36"/>
      <c r="AW85" s="36"/>
    </row>
    <row r="86" spans="9:49" x14ac:dyDescent="0.25">
      <c r="I86" s="36"/>
      <c r="J86" s="36"/>
      <c r="K86" s="36"/>
      <c r="L86" s="36"/>
      <c r="M86" s="36"/>
      <c r="N86" s="36"/>
      <c r="O86" s="36"/>
      <c r="P86" s="36"/>
      <c r="Q86" s="36"/>
      <c r="R86" s="36"/>
      <c r="S86" s="36"/>
      <c r="T86" s="36"/>
      <c r="U86" s="36"/>
      <c r="V86" s="36"/>
      <c r="W86" s="36"/>
      <c r="X86" s="36"/>
      <c r="Y86" s="33"/>
      <c r="Z86" s="33"/>
      <c r="AA86" s="33"/>
      <c r="AB86" s="33"/>
      <c r="AC86" s="33"/>
      <c r="AD86" s="33"/>
      <c r="AE86" s="33"/>
      <c r="AF86" s="33"/>
      <c r="AG86" s="33"/>
      <c r="AH86" s="33"/>
      <c r="AI86" s="33"/>
      <c r="AJ86" s="33"/>
      <c r="AK86" s="33"/>
      <c r="AL86" s="33"/>
      <c r="AM86" s="33"/>
      <c r="AN86" s="33"/>
      <c r="AO86" s="33"/>
      <c r="AP86" s="33"/>
      <c r="AQ86" s="33"/>
      <c r="AR86" s="33"/>
      <c r="AS86" s="33"/>
      <c r="AT86" s="36"/>
      <c r="AU86" s="36"/>
      <c r="AV86" s="36"/>
      <c r="AW86" s="36"/>
    </row>
    <row r="87" spans="9:49" x14ac:dyDescent="0.25">
      <c r="I87" s="36"/>
      <c r="J87" s="36"/>
      <c r="K87" s="36"/>
      <c r="L87" s="36"/>
      <c r="M87" s="36"/>
      <c r="N87" s="36"/>
      <c r="O87" s="36"/>
      <c r="P87" s="36"/>
      <c r="Q87" s="36"/>
      <c r="R87" s="36"/>
      <c r="S87" s="36"/>
      <c r="T87" s="36"/>
      <c r="U87" s="36"/>
      <c r="V87" s="36"/>
      <c r="W87" s="36"/>
      <c r="X87" s="36"/>
      <c r="Y87" s="33"/>
      <c r="Z87" s="33"/>
      <c r="AA87" s="33"/>
      <c r="AB87" s="33"/>
      <c r="AC87" s="33"/>
      <c r="AD87" s="33"/>
      <c r="AE87" s="33"/>
      <c r="AF87" s="33"/>
      <c r="AG87" s="33"/>
      <c r="AH87" s="33"/>
      <c r="AI87" s="33"/>
      <c r="AJ87" s="33"/>
      <c r="AK87" s="33"/>
      <c r="AL87" s="33"/>
      <c r="AM87" s="33"/>
      <c r="AN87" s="33"/>
      <c r="AO87" s="33"/>
      <c r="AP87" s="33"/>
      <c r="AQ87" s="33"/>
      <c r="AR87" s="33"/>
      <c r="AS87" s="33"/>
      <c r="AT87" s="36"/>
      <c r="AU87" s="36"/>
      <c r="AV87" s="36"/>
      <c r="AW87" s="36"/>
    </row>
    <row r="88" spans="9:49" x14ac:dyDescent="0.25">
      <c r="I88" s="36"/>
      <c r="J88" s="36"/>
      <c r="K88" s="36"/>
      <c r="L88" s="36"/>
      <c r="M88" s="36"/>
      <c r="N88" s="36"/>
      <c r="O88" s="36"/>
      <c r="P88" s="36"/>
      <c r="Q88" s="36"/>
      <c r="R88" s="36"/>
      <c r="S88" s="36"/>
      <c r="T88" s="36"/>
      <c r="U88" s="36"/>
      <c r="V88" s="36"/>
      <c r="W88" s="36"/>
      <c r="X88" s="36"/>
      <c r="Y88" s="33"/>
      <c r="Z88" s="33"/>
      <c r="AA88" s="33"/>
      <c r="AB88" s="33"/>
      <c r="AC88" s="33"/>
      <c r="AD88" s="33"/>
      <c r="AE88" s="33"/>
      <c r="AF88" s="33"/>
      <c r="AG88" s="33"/>
      <c r="AH88" s="33"/>
      <c r="AI88" s="33"/>
      <c r="AJ88" s="33"/>
      <c r="AK88" s="33"/>
      <c r="AL88" s="33"/>
      <c r="AM88" s="33"/>
      <c r="AN88" s="33"/>
      <c r="AO88" s="33"/>
      <c r="AP88" s="33"/>
      <c r="AQ88" s="33"/>
      <c r="AR88" s="33"/>
      <c r="AS88" s="33"/>
      <c r="AT88" s="36"/>
      <c r="AU88" s="36"/>
      <c r="AV88" s="36"/>
      <c r="AW88" s="36"/>
    </row>
    <row r="89" spans="9:49" x14ac:dyDescent="0.25">
      <c r="I89" s="36"/>
      <c r="J89" s="36"/>
      <c r="K89" s="36"/>
      <c r="L89" s="36"/>
      <c r="M89" s="36"/>
      <c r="N89" s="36"/>
      <c r="O89" s="36"/>
      <c r="P89" s="36"/>
      <c r="Q89" s="36"/>
      <c r="R89" s="36"/>
      <c r="S89" s="36"/>
      <c r="T89" s="36"/>
      <c r="U89" s="36"/>
      <c r="V89" s="36"/>
      <c r="W89" s="36"/>
      <c r="X89" s="36"/>
      <c r="Y89" s="33"/>
      <c r="Z89" s="33"/>
      <c r="AA89" s="33"/>
      <c r="AB89" s="33"/>
      <c r="AC89" s="33"/>
      <c r="AD89" s="33"/>
      <c r="AE89" s="33"/>
      <c r="AF89" s="33"/>
      <c r="AG89" s="33"/>
      <c r="AH89" s="33"/>
      <c r="AI89" s="33"/>
      <c r="AJ89" s="33"/>
      <c r="AK89" s="33"/>
      <c r="AL89" s="33"/>
      <c r="AM89" s="33"/>
      <c r="AN89" s="33"/>
      <c r="AO89" s="33"/>
      <c r="AP89" s="33"/>
      <c r="AQ89" s="33"/>
      <c r="AR89" s="33"/>
      <c r="AS89" s="33"/>
      <c r="AT89" s="36"/>
      <c r="AU89" s="36"/>
      <c r="AV89" s="36"/>
      <c r="AW89" s="36"/>
    </row>
    <row r="90" spans="9:49" x14ac:dyDescent="0.25">
      <c r="I90" s="36"/>
      <c r="J90" s="36"/>
      <c r="K90" s="36"/>
      <c r="L90" s="36"/>
      <c r="M90" s="36"/>
      <c r="N90" s="36"/>
      <c r="O90" s="36"/>
      <c r="P90" s="36"/>
      <c r="Q90" s="36"/>
      <c r="R90" s="36"/>
      <c r="S90" s="36"/>
      <c r="T90" s="36"/>
      <c r="U90" s="36"/>
      <c r="V90" s="36"/>
      <c r="W90" s="36"/>
      <c r="X90" s="36"/>
      <c r="Y90" s="33"/>
      <c r="Z90" s="33"/>
      <c r="AA90" s="33"/>
      <c r="AB90" s="33"/>
      <c r="AC90" s="33"/>
      <c r="AD90" s="33"/>
      <c r="AE90" s="33"/>
      <c r="AF90" s="33"/>
      <c r="AG90" s="33"/>
      <c r="AH90" s="33"/>
      <c r="AI90" s="33"/>
      <c r="AJ90" s="33"/>
      <c r="AK90" s="33"/>
      <c r="AL90" s="33"/>
      <c r="AM90" s="33"/>
      <c r="AN90" s="33"/>
      <c r="AO90" s="33"/>
      <c r="AP90" s="33"/>
      <c r="AQ90" s="33"/>
      <c r="AR90" s="33"/>
      <c r="AS90" s="33"/>
      <c r="AT90" s="36"/>
      <c r="AU90" s="36"/>
      <c r="AV90" s="36"/>
      <c r="AW90" s="36"/>
    </row>
    <row r="91" spans="9:49" x14ac:dyDescent="0.25">
      <c r="I91" s="36"/>
      <c r="J91" s="36"/>
      <c r="K91" s="36"/>
      <c r="L91" s="36"/>
      <c r="M91" s="36"/>
      <c r="N91" s="36"/>
      <c r="O91" s="36"/>
      <c r="P91" s="36"/>
      <c r="Q91" s="36"/>
      <c r="R91" s="36"/>
      <c r="S91" s="36"/>
      <c r="T91" s="36"/>
      <c r="U91" s="36"/>
      <c r="V91" s="36"/>
      <c r="W91" s="36"/>
      <c r="X91" s="36"/>
      <c r="Y91" s="33"/>
      <c r="Z91" s="33"/>
      <c r="AA91" s="33"/>
      <c r="AB91" s="33"/>
      <c r="AC91" s="33"/>
      <c r="AD91" s="33"/>
      <c r="AE91" s="33"/>
      <c r="AF91" s="33"/>
      <c r="AG91" s="33"/>
      <c r="AH91" s="33"/>
      <c r="AI91" s="33"/>
      <c r="AJ91" s="33"/>
      <c r="AK91" s="33"/>
      <c r="AL91" s="33"/>
      <c r="AM91" s="33"/>
      <c r="AN91" s="33"/>
      <c r="AO91" s="33"/>
      <c r="AP91" s="33"/>
      <c r="AQ91" s="33"/>
      <c r="AR91" s="33"/>
      <c r="AS91" s="33"/>
      <c r="AT91" s="36"/>
      <c r="AU91" s="36"/>
      <c r="AV91" s="36"/>
      <c r="AW91" s="36"/>
    </row>
    <row r="92" spans="9:49" x14ac:dyDescent="0.25">
      <c r="J92" s="36"/>
      <c r="K92" s="36"/>
      <c r="L92" s="36"/>
      <c r="M92" s="36"/>
      <c r="N92" s="36"/>
      <c r="O92" s="36"/>
      <c r="P92" s="36"/>
      <c r="Q92" s="36"/>
      <c r="R92" s="36"/>
      <c r="S92" s="36"/>
      <c r="T92" s="36"/>
      <c r="U92" s="36"/>
      <c r="V92" s="36"/>
      <c r="W92" s="36"/>
      <c r="X92" s="36"/>
      <c r="Y92" s="33"/>
      <c r="Z92" s="33"/>
      <c r="AA92" s="33"/>
      <c r="AB92" s="33"/>
      <c r="AC92" s="33"/>
      <c r="AD92" s="33"/>
      <c r="AE92" s="33"/>
      <c r="AF92" s="33"/>
      <c r="AG92" s="33"/>
      <c r="AH92" s="33"/>
      <c r="AI92" s="33"/>
      <c r="AJ92" s="33"/>
      <c r="AK92" s="33"/>
      <c r="AL92" s="33"/>
      <c r="AM92" s="33"/>
      <c r="AN92" s="33"/>
      <c r="AO92" s="33"/>
      <c r="AP92" s="33"/>
      <c r="AQ92" s="33"/>
      <c r="AR92" s="33"/>
      <c r="AS92" s="33"/>
      <c r="AT92" s="36"/>
      <c r="AU92" s="36"/>
      <c r="AV92" s="36"/>
      <c r="AW92" s="36"/>
    </row>
    <row r="93" spans="9:49" x14ac:dyDescent="0.25">
      <c r="J93" s="36"/>
      <c r="K93" s="36"/>
      <c r="L93" s="36"/>
      <c r="M93" s="36"/>
      <c r="N93" s="36"/>
      <c r="O93" s="36"/>
      <c r="P93" s="36"/>
      <c r="Q93" s="36"/>
      <c r="R93" s="36"/>
      <c r="S93" s="36"/>
      <c r="T93" s="36"/>
      <c r="U93" s="36"/>
      <c r="V93" s="36"/>
      <c r="W93" s="36"/>
      <c r="X93" s="36"/>
      <c r="Y93" s="33"/>
      <c r="Z93" s="33"/>
      <c r="AA93" s="33"/>
      <c r="AB93" s="33"/>
      <c r="AC93" s="33"/>
      <c r="AD93" s="33"/>
      <c r="AE93" s="33"/>
      <c r="AF93" s="33"/>
      <c r="AG93" s="33"/>
      <c r="AH93" s="33"/>
      <c r="AI93" s="33"/>
      <c r="AJ93" s="33"/>
      <c r="AK93" s="33"/>
      <c r="AL93" s="33"/>
      <c r="AM93" s="33"/>
      <c r="AN93" s="33"/>
      <c r="AO93" s="33"/>
      <c r="AP93" s="33"/>
      <c r="AQ93" s="33"/>
      <c r="AR93" s="33"/>
      <c r="AS93" s="33"/>
      <c r="AT93" s="36"/>
      <c r="AU93" s="36"/>
      <c r="AV93" s="36"/>
      <c r="AW93" s="36"/>
    </row>
    <row r="94" spans="9:49" x14ac:dyDescent="0.25">
      <c r="J94" s="36"/>
      <c r="K94" s="36"/>
      <c r="L94" s="36"/>
      <c r="M94" s="36"/>
      <c r="N94" s="36"/>
      <c r="O94" s="36"/>
      <c r="P94" s="36"/>
      <c r="Q94" s="36"/>
      <c r="R94" s="36"/>
      <c r="S94" s="36"/>
      <c r="T94" s="36"/>
      <c r="U94" s="36"/>
      <c r="V94" s="36"/>
      <c r="W94" s="36"/>
      <c r="X94" s="36"/>
      <c r="Y94" s="33"/>
      <c r="Z94" s="33"/>
      <c r="AA94" s="33"/>
      <c r="AB94" s="33"/>
      <c r="AC94" s="33"/>
      <c r="AD94" s="33"/>
      <c r="AE94" s="33"/>
      <c r="AF94" s="33"/>
      <c r="AG94" s="33"/>
      <c r="AH94" s="33"/>
      <c r="AI94" s="33"/>
      <c r="AJ94" s="33"/>
      <c r="AK94" s="33"/>
      <c r="AL94" s="33"/>
      <c r="AM94" s="33"/>
      <c r="AN94" s="33"/>
      <c r="AO94" s="33"/>
      <c r="AP94" s="33"/>
      <c r="AQ94" s="33"/>
      <c r="AR94" s="33"/>
      <c r="AS94" s="33"/>
      <c r="AT94" s="36"/>
      <c r="AU94" s="36"/>
      <c r="AV94" s="36"/>
      <c r="AW94" s="36"/>
    </row>
    <row r="95" spans="9:49" x14ac:dyDescent="0.25">
      <c r="J95" s="36"/>
      <c r="K95" s="36"/>
      <c r="L95" s="36"/>
      <c r="M95" s="36"/>
      <c r="N95" s="36"/>
      <c r="O95" s="36"/>
      <c r="P95" s="36"/>
      <c r="Q95" s="36"/>
      <c r="R95" s="36"/>
      <c r="S95" s="36"/>
      <c r="T95" s="36"/>
      <c r="U95" s="36"/>
      <c r="V95" s="36"/>
      <c r="W95" s="36"/>
      <c r="X95" s="36"/>
      <c r="Y95" s="33"/>
      <c r="Z95" s="33"/>
      <c r="AA95" s="33"/>
      <c r="AB95" s="33"/>
      <c r="AC95" s="33"/>
      <c r="AD95" s="33"/>
      <c r="AE95" s="33"/>
      <c r="AF95" s="33"/>
      <c r="AG95" s="33"/>
      <c r="AH95" s="33"/>
      <c r="AI95" s="33"/>
      <c r="AJ95" s="33"/>
      <c r="AK95" s="33"/>
      <c r="AL95" s="33"/>
      <c r="AM95" s="33"/>
      <c r="AN95" s="33"/>
      <c r="AO95" s="33"/>
      <c r="AP95" s="33"/>
      <c r="AQ95" s="33"/>
      <c r="AR95" s="33"/>
      <c r="AS95" s="33"/>
      <c r="AT95" s="36"/>
      <c r="AU95" s="36"/>
      <c r="AV95" s="36"/>
      <c r="AW95" s="36"/>
    </row>
    <row r="96" spans="9:49" x14ac:dyDescent="0.25">
      <c r="J96" s="36"/>
      <c r="K96" s="36"/>
      <c r="L96" s="36"/>
      <c r="M96" s="36"/>
      <c r="N96" s="36"/>
      <c r="O96" s="36"/>
      <c r="P96" s="36"/>
      <c r="Q96" s="36"/>
      <c r="R96" s="36"/>
      <c r="S96" s="36"/>
      <c r="T96" s="36"/>
      <c r="U96" s="36"/>
      <c r="V96" s="36"/>
      <c r="W96" s="36"/>
      <c r="X96" s="36"/>
      <c r="Y96" s="33"/>
      <c r="Z96" s="33"/>
      <c r="AA96" s="33"/>
      <c r="AB96" s="33"/>
      <c r="AC96" s="33"/>
      <c r="AD96" s="33"/>
      <c r="AE96" s="33"/>
      <c r="AF96" s="33"/>
      <c r="AG96" s="33"/>
      <c r="AH96" s="33"/>
      <c r="AI96" s="33"/>
      <c r="AJ96" s="33"/>
      <c r="AK96" s="33"/>
      <c r="AL96" s="33"/>
      <c r="AM96" s="33"/>
      <c r="AN96" s="33"/>
      <c r="AO96" s="33"/>
      <c r="AP96" s="33"/>
      <c r="AQ96" s="33"/>
      <c r="AR96" s="33"/>
      <c r="AS96" s="33"/>
      <c r="AT96" s="36"/>
      <c r="AU96" s="36"/>
      <c r="AV96" s="36"/>
      <c r="AW96" s="36"/>
    </row>
    <row r="97" spans="10:49" x14ac:dyDescent="0.25">
      <c r="J97" s="36"/>
      <c r="K97" s="36"/>
      <c r="L97" s="36"/>
      <c r="M97" s="36"/>
      <c r="N97" s="36"/>
      <c r="O97" s="36"/>
      <c r="P97" s="36"/>
      <c r="Q97" s="36"/>
      <c r="R97" s="36"/>
      <c r="S97" s="36"/>
      <c r="T97" s="36"/>
      <c r="U97" s="36"/>
      <c r="V97" s="36"/>
      <c r="W97" s="36"/>
      <c r="X97" s="36"/>
      <c r="Y97" s="33"/>
      <c r="Z97" s="33"/>
      <c r="AA97" s="33"/>
      <c r="AB97" s="33"/>
      <c r="AC97" s="33"/>
      <c r="AD97" s="33"/>
      <c r="AE97" s="33"/>
      <c r="AF97" s="33"/>
      <c r="AG97" s="33"/>
      <c r="AH97" s="33"/>
      <c r="AI97" s="33"/>
      <c r="AJ97" s="33"/>
      <c r="AK97" s="33"/>
      <c r="AL97" s="33"/>
      <c r="AM97" s="33"/>
      <c r="AN97" s="33"/>
      <c r="AO97" s="33"/>
      <c r="AP97" s="33"/>
      <c r="AQ97" s="33"/>
      <c r="AR97" s="33"/>
      <c r="AS97" s="33"/>
      <c r="AT97" s="36"/>
      <c r="AU97" s="36"/>
      <c r="AV97" s="36"/>
      <c r="AW97" s="36"/>
    </row>
    <row r="98" spans="10:49" x14ac:dyDescent="0.25">
      <c r="J98" s="36"/>
      <c r="K98" s="36"/>
      <c r="L98" s="36"/>
      <c r="M98" s="36"/>
      <c r="N98" s="36"/>
      <c r="O98" s="36"/>
      <c r="P98" s="36"/>
      <c r="Q98" s="36"/>
      <c r="R98" s="36"/>
      <c r="S98" s="36"/>
      <c r="T98" s="36"/>
      <c r="U98" s="36"/>
      <c r="V98" s="36"/>
      <c r="W98" s="36"/>
      <c r="X98" s="36"/>
      <c r="Y98" s="33"/>
      <c r="Z98" s="33"/>
      <c r="AA98" s="33"/>
      <c r="AB98" s="33"/>
      <c r="AC98" s="33"/>
      <c r="AD98" s="33"/>
      <c r="AE98" s="33"/>
      <c r="AF98" s="33"/>
      <c r="AG98" s="33"/>
      <c r="AH98" s="33"/>
      <c r="AI98" s="33"/>
      <c r="AJ98" s="33"/>
      <c r="AK98" s="33"/>
      <c r="AL98" s="33"/>
      <c r="AM98" s="33"/>
      <c r="AN98" s="33"/>
      <c r="AO98" s="33"/>
      <c r="AP98" s="33"/>
      <c r="AQ98" s="33"/>
      <c r="AR98" s="33"/>
      <c r="AS98" s="33"/>
      <c r="AT98" s="36"/>
      <c r="AU98" s="36"/>
      <c r="AV98" s="36"/>
      <c r="AW98" s="36"/>
    </row>
    <row r="99" spans="10:49" x14ac:dyDescent="0.25">
      <c r="J99" s="36"/>
      <c r="K99" s="36"/>
      <c r="L99" s="36"/>
      <c r="M99" s="36"/>
      <c r="N99" s="36"/>
      <c r="O99" s="36"/>
      <c r="P99" s="36"/>
      <c r="Q99" s="36"/>
      <c r="R99" s="36"/>
      <c r="S99" s="36"/>
      <c r="T99" s="36"/>
      <c r="U99" s="36"/>
      <c r="V99" s="36"/>
      <c r="W99" s="36"/>
      <c r="X99" s="36"/>
      <c r="Y99" s="33"/>
      <c r="Z99" s="33"/>
      <c r="AA99" s="33"/>
      <c r="AB99" s="33"/>
      <c r="AC99" s="33"/>
      <c r="AD99" s="33"/>
      <c r="AE99" s="33"/>
      <c r="AF99" s="33"/>
      <c r="AG99" s="33"/>
      <c r="AH99" s="33"/>
      <c r="AI99" s="33"/>
      <c r="AJ99" s="33"/>
      <c r="AK99" s="33"/>
      <c r="AL99" s="33"/>
      <c r="AM99" s="33"/>
      <c r="AN99" s="33"/>
      <c r="AO99" s="33"/>
      <c r="AP99" s="33"/>
      <c r="AQ99" s="33"/>
      <c r="AR99" s="33"/>
      <c r="AS99" s="33"/>
      <c r="AT99" s="36"/>
      <c r="AU99" s="36"/>
      <c r="AV99" s="36"/>
      <c r="AW99" s="36"/>
    </row>
    <row r="100" spans="10:49" x14ac:dyDescent="0.25">
      <c r="J100" s="36"/>
      <c r="K100" s="36"/>
      <c r="L100" s="36"/>
      <c r="M100" s="36"/>
      <c r="N100" s="36"/>
      <c r="O100" s="36"/>
      <c r="P100" s="36"/>
      <c r="Q100" s="36"/>
      <c r="R100" s="36"/>
      <c r="S100" s="36"/>
      <c r="T100" s="36"/>
      <c r="U100" s="36"/>
      <c r="V100" s="36"/>
      <c r="W100" s="36"/>
      <c r="X100" s="36"/>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6"/>
      <c r="AU100" s="36"/>
      <c r="AV100" s="36"/>
      <c r="AW100" s="36"/>
    </row>
    <row r="101" spans="10:49" x14ac:dyDescent="0.25">
      <c r="J101" s="36"/>
      <c r="K101" s="36"/>
      <c r="L101" s="36"/>
      <c r="M101" s="36"/>
      <c r="N101" s="36"/>
      <c r="O101" s="36"/>
      <c r="P101" s="36"/>
      <c r="Q101" s="36"/>
      <c r="R101" s="36"/>
      <c r="S101" s="36"/>
      <c r="T101" s="36"/>
      <c r="U101" s="36"/>
      <c r="V101" s="36"/>
      <c r="W101" s="36"/>
      <c r="X101" s="36"/>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6"/>
      <c r="AU101" s="36"/>
      <c r="AV101" s="36"/>
      <c r="AW101" s="36"/>
    </row>
    <row r="102" spans="10:49" x14ac:dyDescent="0.25">
      <c r="J102" s="36"/>
      <c r="K102" s="36"/>
      <c r="L102" s="36"/>
      <c r="M102" s="36"/>
      <c r="N102" s="36"/>
      <c r="O102" s="36"/>
      <c r="P102" s="36"/>
      <c r="Q102" s="36"/>
      <c r="R102" s="36"/>
      <c r="S102" s="36"/>
      <c r="T102" s="36"/>
      <c r="U102" s="36"/>
      <c r="V102" s="36"/>
      <c r="W102" s="36"/>
      <c r="X102" s="36"/>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6"/>
      <c r="AU102" s="36"/>
      <c r="AV102" s="36"/>
      <c r="AW102" s="36"/>
    </row>
    <row r="103" spans="10:49" x14ac:dyDescent="0.25">
      <c r="J103" s="36"/>
      <c r="K103" s="36"/>
      <c r="L103" s="36"/>
      <c r="M103" s="36"/>
      <c r="N103" s="36"/>
      <c r="O103" s="36"/>
      <c r="P103" s="36"/>
      <c r="Q103" s="36"/>
      <c r="R103" s="36"/>
      <c r="S103" s="36"/>
      <c r="T103" s="36"/>
      <c r="U103" s="36"/>
      <c r="V103" s="36"/>
      <c r="W103" s="36"/>
      <c r="X103" s="36"/>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6"/>
      <c r="AU103" s="36"/>
      <c r="AV103" s="36"/>
      <c r="AW103" s="36"/>
    </row>
    <row r="104" spans="10:49" x14ac:dyDescent="0.25">
      <c r="J104" s="36"/>
      <c r="K104" s="36"/>
      <c r="L104" s="36"/>
      <c r="M104" s="36"/>
      <c r="N104" s="36"/>
      <c r="O104" s="36"/>
      <c r="P104" s="36"/>
      <c r="Q104" s="36"/>
      <c r="R104" s="36"/>
      <c r="S104" s="36"/>
      <c r="T104" s="36"/>
      <c r="U104" s="36"/>
      <c r="V104" s="36"/>
      <c r="W104" s="36"/>
      <c r="X104" s="36"/>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6"/>
      <c r="AU104" s="36"/>
      <c r="AV104" s="36"/>
      <c r="AW104" s="36"/>
    </row>
    <row r="105" spans="10:49" x14ac:dyDescent="0.25">
      <c r="J105" s="36"/>
      <c r="K105" s="36"/>
      <c r="L105" s="36"/>
      <c r="M105" s="36"/>
      <c r="N105" s="36"/>
      <c r="O105" s="36"/>
      <c r="P105" s="36"/>
      <c r="Q105" s="36"/>
      <c r="R105" s="36"/>
      <c r="S105" s="36"/>
      <c r="T105" s="36"/>
      <c r="U105" s="36"/>
      <c r="V105" s="36"/>
      <c r="W105" s="36"/>
      <c r="X105" s="36"/>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6"/>
      <c r="AU105" s="36"/>
      <c r="AV105" s="36"/>
      <c r="AW105" s="36"/>
    </row>
    <row r="106" spans="10:49" x14ac:dyDescent="0.25">
      <c r="J106" s="36"/>
      <c r="K106" s="36"/>
      <c r="L106" s="36"/>
      <c r="M106" s="36"/>
      <c r="N106" s="36"/>
      <c r="O106" s="36"/>
      <c r="P106" s="36"/>
      <c r="Q106" s="36"/>
      <c r="R106" s="36"/>
      <c r="S106" s="36"/>
      <c r="T106" s="36"/>
      <c r="U106" s="36"/>
      <c r="V106" s="36"/>
      <c r="W106" s="36"/>
      <c r="X106" s="36"/>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6"/>
      <c r="AU106" s="36"/>
      <c r="AV106" s="36"/>
      <c r="AW106" s="36"/>
    </row>
    <row r="107" spans="10:49" x14ac:dyDescent="0.25">
      <c r="J107" s="36"/>
      <c r="K107" s="36"/>
      <c r="L107" s="36"/>
      <c r="M107" s="36"/>
      <c r="N107" s="36"/>
      <c r="O107" s="36"/>
      <c r="P107" s="36"/>
      <c r="Q107" s="36"/>
      <c r="R107" s="36"/>
      <c r="S107" s="36"/>
      <c r="T107" s="36"/>
      <c r="U107" s="36"/>
      <c r="V107" s="36"/>
      <c r="W107" s="36"/>
      <c r="X107" s="36"/>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6"/>
      <c r="AU107" s="36"/>
      <c r="AV107" s="36"/>
      <c r="AW107" s="36"/>
    </row>
    <row r="108" spans="10:49" x14ac:dyDescent="0.25">
      <c r="J108" s="36"/>
      <c r="K108" s="36"/>
      <c r="L108" s="36"/>
      <c r="M108" s="36"/>
      <c r="N108" s="36"/>
      <c r="O108" s="36"/>
      <c r="P108" s="36"/>
      <c r="Q108" s="36"/>
      <c r="R108" s="36"/>
      <c r="S108" s="36"/>
      <c r="T108" s="36"/>
      <c r="U108" s="36"/>
      <c r="V108" s="36"/>
      <c r="W108" s="36"/>
      <c r="X108" s="36"/>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6"/>
      <c r="AU108" s="36"/>
      <c r="AV108" s="36"/>
      <c r="AW108" s="36"/>
    </row>
    <row r="109" spans="10:49" x14ac:dyDescent="0.25">
      <c r="J109" s="36"/>
      <c r="K109" s="36"/>
      <c r="L109" s="36"/>
      <c r="M109" s="36"/>
      <c r="N109" s="36"/>
      <c r="O109" s="36"/>
      <c r="P109" s="36"/>
      <c r="Q109" s="36"/>
      <c r="R109" s="36"/>
      <c r="S109" s="36"/>
      <c r="T109" s="36"/>
      <c r="U109" s="36"/>
      <c r="V109" s="36"/>
      <c r="W109" s="36"/>
      <c r="X109" s="36"/>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6"/>
      <c r="AU109" s="36"/>
      <c r="AV109" s="36"/>
      <c r="AW109" s="36"/>
    </row>
    <row r="110" spans="10:49" x14ac:dyDescent="0.25">
      <c r="J110" s="36"/>
      <c r="K110" s="36"/>
      <c r="L110" s="36"/>
      <c r="M110" s="36"/>
      <c r="N110" s="36"/>
      <c r="O110" s="36"/>
      <c r="P110" s="36"/>
      <c r="Q110" s="36"/>
      <c r="R110" s="36"/>
      <c r="S110" s="36"/>
      <c r="T110" s="36"/>
      <c r="U110" s="36"/>
      <c r="V110" s="36"/>
      <c r="W110" s="36"/>
      <c r="X110" s="36"/>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6"/>
      <c r="AU110" s="36"/>
      <c r="AV110" s="36"/>
      <c r="AW110" s="36"/>
    </row>
    <row r="111" spans="10:49" x14ac:dyDescent="0.25">
      <c r="J111" s="36"/>
      <c r="K111" s="36"/>
      <c r="L111" s="36"/>
      <c r="M111" s="36"/>
      <c r="N111" s="36"/>
      <c r="O111" s="36"/>
      <c r="P111" s="36"/>
      <c r="Q111" s="36"/>
      <c r="R111" s="36"/>
      <c r="S111" s="36"/>
      <c r="T111" s="36"/>
      <c r="U111" s="36"/>
      <c r="V111" s="36"/>
      <c r="W111" s="36"/>
      <c r="X111" s="36"/>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6"/>
      <c r="AU111" s="36"/>
      <c r="AV111" s="36"/>
      <c r="AW111" s="36"/>
    </row>
    <row r="112" spans="10:49" x14ac:dyDescent="0.25">
      <c r="J112" s="36"/>
      <c r="K112" s="36"/>
      <c r="L112" s="36"/>
      <c r="M112" s="36"/>
      <c r="N112" s="36"/>
      <c r="O112" s="36"/>
      <c r="P112" s="36"/>
      <c r="Q112" s="36"/>
      <c r="R112" s="36"/>
      <c r="S112" s="36"/>
      <c r="T112" s="36"/>
      <c r="U112" s="36"/>
      <c r="V112" s="36"/>
      <c r="W112" s="36"/>
      <c r="X112" s="36"/>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6"/>
      <c r="AU112" s="36"/>
      <c r="AV112" s="36"/>
      <c r="AW112" s="36"/>
    </row>
    <row r="113" spans="10:49" x14ac:dyDescent="0.25">
      <c r="J113" s="36"/>
      <c r="K113" s="36"/>
      <c r="L113" s="36"/>
      <c r="M113" s="36"/>
      <c r="N113" s="36"/>
      <c r="O113" s="36"/>
      <c r="P113" s="36"/>
      <c r="Q113" s="36"/>
      <c r="R113" s="36"/>
      <c r="S113" s="36"/>
      <c r="T113" s="36"/>
      <c r="U113" s="36"/>
      <c r="V113" s="36"/>
      <c r="W113" s="36"/>
      <c r="X113" s="36"/>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6"/>
      <c r="AU113" s="36"/>
      <c r="AV113" s="36"/>
      <c r="AW113" s="36"/>
    </row>
    <row r="114" spans="10:49" x14ac:dyDescent="0.25">
      <c r="J114" s="36"/>
      <c r="K114" s="36"/>
      <c r="L114" s="36"/>
      <c r="M114" s="36"/>
      <c r="N114" s="36"/>
      <c r="O114" s="36"/>
      <c r="P114" s="36"/>
      <c r="Q114" s="36"/>
      <c r="R114" s="36"/>
      <c r="S114" s="36"/>
      <c r="T114" s="36"/>
      <c r="U114" s="36"/>
      <c r="V114" s="36"/>
      <c r="W114" s="36"/>
      <c r="X114" s="36"/>
      <c r="Y114" s="33"/>
      <c r="Z114" s="33"/>
      <c r="AA114" s="33"/>
      <c r="AB114" s="33"/>
      <c r="AC114" s="33"/>
      <c r="AD114" s="33"/>
      <c r="AE114" s="33"/>
      <c r="AF114" s="33"/>
      <c r="AG114" s="33"/>
      <c r="AH114" s="33"/>
      <c r="AI114" s="33"/>
      <c r="AJ114" s="33"/>
      <c r="AK114" s="33"/>
      <c r="AL114" s="33"/>
      <c r="AM114" s="33"/>
      <c r="AN114" s="33"/>
      <c r="AO114" s="33"/>
      <c r="AP114" s="33"/>
      <c r="AQ114" s="33"/>
      <c r="AR114" s="33"/>
      <c r="AS114" s="36"/>
      <c r="AT114" s="36"/>
      <c r="AU114" s="36"/>
      <c r="AV114" s="36"/>
      <c r="AW114" s="36"/>
    </row>
    <row r="115" spans="10:49" x14ac:dyDescent="0.25">
      <c r="J115" s="36"/>
      <c r="K115" s="36"/>
      <c r="L115" s="36"/>
      <c r="M115" s="36"/>
      <c r="N115" s="36"/>
      <c r="O115" s="36"/>
      <c r="P115" s="36"/>
      <c r="Q115" s="36"/>
      <c r="R115" s="36"/>
      <c r="S115" s="36"/>
      <c r="T115" s="36"/>
      <c r="U115" s="36"/>
      <c r="V115" s="36"/>
      <c r="W115" s="36"/>
      <c r="X115" s="36"/>
      <c r="Y115" s="33"/>
      <c r="Z115" s="33"/>
      <c r="AA115" s="33"/>
      <c r="AB115" s="33"/>
      <c r="AC115" s="33"/>
      <c r="AD115" s="33"/>
      <c r="AE115" s="33"/>
      <c r="AF115" s="33"/>
      <c r="AG115" s="33"/>
      <c r="AH115" s="33"/>
      <c r="AI115" s="33"/>
      <c r="AJ115" s="33"/>
      <c r="AK115" s="33"/>
      <c r="AL115" s="33"/>
      <c r="AM115" s="33"/>
      <c r="AN115" s="33"/>
      <c r="AO115" s="33"/>
      <c r="AP115" s="33"/>
      <c r="AQ115" s="33"/>
      <c r="AR115" s="33"/>
      <c r="AS115" s="36"/>
      <c r="AT115" s="36"/>
      <c r="AU115" s="36"/>
      <c r="AV115" s="36"/>
      <c r="AW115" s="36"/>
    </row>
    <row r="116" spans="10:49" x14ac:dyDescent="0.25">
      <c r="J116" s="36"/>
      <c r="K116" s="36"/>
      <c r="L116" s="36"/>
      <c r="M116" s="36"/>
      <c r="N116" s="36"/>
      <c r="O116" s="36"/>
      <c r="P116" s="36"/>
      <c r="Q116" s="36"/>
      <c r="R116" s="36"/>
      <c r="S116" s="36"/>
      <c r="T116" s="36"/>
      <c r="U116" s="36"/>
      <c r="V116" s="36"/>
      <c r="W116" s="36"/>
      <c r="X116" s="36"/>
      <c r="Y116" s="33"/>
      <c r="Z116" s="33"/>
      <c r="AA116" s="33"/>
      <c r="AB116" s="33"/>
      <c r="AC116" s="33"/>
      <c r="AD116" s="33"/>
      <c r="AE116" s="33"/>
      <c r="AF116" s="33"/>
      <c r="AG116" s="33"/>
      <c r="AH116" s="33"/>
      <c r="AI116" s="33"/>
      <c r="AJ116" s="33"/>
      <c r="AK116" s="33"/>
      <c r="AL116" s="33"/>
      <c r="AM116" s="33"/>
      <c r="AN116" s="33"/>
      <c r="AO116" s="33"/>
      <c r="AP116" s="33"/>
      <c r="AQ116" s="33"/>
      <c r="AR116" s="33"/>
      <c r="AS116" s="36"/>
      <c r="AT116" s="36"/>
      <c r="AU116" s="36"/>
      <c r="AV116" s="36"/>
      <c r="AW116" s="36"/>
    </row>
    <row r="117" spans="10:49" x14ac:dyDescent="0.25">
      <c r="J117" s="36"/>
      <c r="K117" s="36"/>
      <c r="L117" s="36"/>
      <c r="M117" s="36"/>
      <c r="N117" s="36"/>
      <c r="O117" s="36"/>
      <c r="P117" s="36"/>
      <c r="Q117" s="36"/>
      <c r="R117" s="36"/>
      <c r="S117" s="36"/>
      <c r="T117" s="36"/>
      <c r="U117" s="36"/>
      <c r="V117" s="36"/>
      <c r="W117" s="36"/>
      <c r="X117" s="36"/>
      <c r="Y117" s="33"/>
      <c r="Z117" s="33"/>
      <c r="AA117" s="33"/>
      <c r="AB117" s="33"/>
      <c r="AC117" s="33"/>
      <c r="AD117" s="33"/>
      <c r="AE117" s="33"/>
      <c r="AF117" s="33"/>
      <c r="AG117" s="33"/>
      <c r="AH117" s="33"/>
      <c r="AI117" s="33"/>
      <c r="AJ117" s="33"/>
      <c r="AK117" s="33"/>
      <c r="AL117" s="33"/>
      <c r="AM117" s="33"/>
      <c r="AN117" s="33"/>
      <c r="AO117" s="33"/>
      <c r="AP117" s="33"/>
      <c r="AQ117" s="33"/>
      <c r="AR117" s="33"/>
      <c r="AS117" s="36"/>
      <c r="AT117" s="36"/>
      <c r="AU117" s="36"/>
      <c r="AV117" s="36"/>
      <c r="AW117" s="36"/>
    </row>
    <row r="118" spans="10:49" x14ac:dyDescent="0.25">
      <c r="J118" s="36"/>
      <c r="K118" s="36"/>
      <c r="L118" s="36"/>
      <c r="M118" s="36"/>
      <c r="N118" s="36"/>
      <c r="O118" s="36"/>
      <c r="P118" s="36"/>
      <c r="Q118" s="36"/>
      <c r="R118" s="36"/>
      <c r="S118" s="36"/>
      <c r="T118" s="36"/>
      <c r="U118" s="36"/>
      <c r="V118" s="36"/>
      <c r="W118" s="36"/>
      <c r="X118" s="36"/>
      <c r="Y118" s="33"/>
      <c r="Z118" s="33"/>
      <c r="AA118" s="33"/>
      <c r="AB118" s="33"/>
      <c r="AC118" s="33"/>
      <c r="AD118" s="33"/>
      <c r="AE118" s="33"/>
      <c r="AF118" s="33"/>
      <c r="AG118" s="33"/>
      <c r="AH118" s="33"/>
      <c r="AI118" s="33"/>
      <c r="AJ118" s="33"/>
      <c r="AK118" s="33"/>
      <c r="AL118" s="33"/>
      <c r="AM118" s="33"/>
      <c r="AN118" s="33"/>
      <c r="AO118" s="33"/>
      <c r="AP118" s="33"/>
      <c r="AQ118" s="33"/>
      <c r="AR118" s="33"/>
      <c r="AS118" s="36"/>
      <c r="AT118" s="36"/>
      <c r="AU118" s="36"/>
      <c r="AV118" s="36"/>
      <c r="AW118" s="36"/>
    </row>
    <row r="119" spans="10:49" x14ac:dyDescent="0.25">
      <c r="J119" s="36"/>
      <c r="K119" s="36"/>
      <c r="L119" s="36"/>
      <c r="M119" s="36"/>
      <c r="N119" s="36"/>
      <c r="O119" s="36"/>
      <c r="P119" s="36"/>
      <c r="Q119" s="36"/>
      <c r="R119" s="36"/>
      <c r="S119" s="36"/>
      <c r="T119" s="36"/>
      <c r="U119" s="36"/>
      <c r="V119" s="36"/>
      <c r="W119" s="36"/>
      <c r="X119" s="36"/>
      <c r="Y119" s="33"/>
      <c r="Z119" s="33"/>
      <c r="AA119" s="33"/>
      <c r="AB119" s="33"/>
      <c r="AC119" s="33"/>
      <c r="AD119" s="33"/>
      <c r="AE119" s="33"/>
      <c r="AF119" s="33"/>
      <c r="AG119" s="33"/>
      <c r="AH119" s="33"/>
      <c r="AI119" s="33"/>
      <c r="AJ119" s="33"/>
      <c r="AK119" s="33"/>
      <c r="AL119" s="33"/>
      <c r="AM119" s="33"/>
      <c r="AN119" s="33"/>
      <c r="AO119" s="33"/>
      <c r="AP119" s="33"/>
      <c r="AQ119" s="33"/>
      <c r="AR119" s="33"/>
      <c r="AS119" s="36"/>
      <c r="AT119" s="36"/>
      <c r="AU119" s="36"/>
      <c r="AV119" s="36"/>
      <c r="AW119" s="36"/>
    </row>
    <row r="120" spans="10:49" x14ac:dyDescent="0.25">
      <c r="J120" s="36"/>
      <c r="K120" s="36"/>
      <c r="L120" s="36"/>
      <c r="M120" s="36"/>
      <c r="N120" s="36"/>
      <c r="O120" s="36"/>
      <c r="P120" s="36"/>
      <c r="Q120" s="36"/>
      <c r="R120" s="36"/>
      <c r="S120" s="36"/>
      <c r="T120" s="36"/>
      <c r="U120" s="36"/>
      <c r="V120" s="36"/>
      <c r="W120" s="36"/>
      <c r="X120" s="36"/>
      <c r="Y120" s="33"/>
      <c r="Z120" s="33"/>
      <c r="AA120" s="33"/>
      <c r="AB120" s="33"/>
      <c r="AC120" s="33"/>
      <c r="AD120" s="33"/>
      <c r="AE120" s="33"/>
      <c r="AF120" s="33"/>
      <c r="AG120" s="33"/>
      <c r="AH120" s="33"/>
      <c r="AI120" s="33"/>
      <c r="AJ120" s="33"/>
      <c r="AK120" s="33"/>
      <c r="AL120" s="33"/>
      <c r="AM120" s="33"/>
      <c r="AN120" s="33"/>
      <c r="AO120" s="33"/>
      <c r="AP120" s="33"/>
      <c r="AQ120" s="33"/>
      <c r="AR120" s="33"/>
      <c r="AS120" s="36"/>
      <c r="AT120" s="36"/>
      <c r="AU120" s="36"/>
      <c r="AV120" s="36"/>
      <c r="AW120" s="36"/>
    </row>
    <row r="121" spans="10:49" x14ac:dyDescent="0.25">
      <c r="J121" s="36"/>
      <c r="K121" s="36"/>
      <c r="L121" s="36"/>
      <c r="M121" s="36"/>
      <c r="N121" s="36"/>
      <c r="O121" s="36"/>
      <c r="P121" s="36"/>
      <c r="Q121" s="36"/>
      <c r="R121" s="36"/>
      <c r="S121" s="36"/>
      <c r="T121" s="36"/>
      <c r="U121" s="36"/>
      <c r="V121" s="36"/>
      <c r="W121" s="36"/>
      <c r="X121" s="36"/>
      <c r="Y121" s="33"/>
      <c r="Z121" s="33"/>
      <c r="AA121" s="33"/>
      <c r="AB121" s="33"/>
      <c r="AC121" s="33"/>
      <c r="AD121" s="33"/>
      <c r="AE121" s="33"/>
      <c r="AF121" s="33"/>
      <c r="AG121" s="33"/>
      <c r="AH121" s="33"/>
      <c r="AI121" s="33"/>
      <c r="AJ121" s="33"/>
      <c r="AK121" s="33"/>
      <c r="AL121" s="33"/>
      <c r="AM121" s="33"/>
      <c r="AN121" s="33"/>
      <c r="AO121" s="33"/>
      <c r="AP121" s="33"/>
      <c r="AQ121" s="33"/>
      <c r="AR121" s="33"/>
      <c r="AS121" s="36"/>
      <c r="AT121" s="36"/>
      <c r="AU121" s="36"/>
      <c r="AV121" s="36"/>
      <c r="AW121" s="36"/>
    </row>
    <row r="122" spans="10:49" x14ac:dyDescent="0.25">
      <c r="J122" s="36"/>
      <c r="K122" s="36"/>
      <c r="L122" s="36"/>
      <c r="M122" s="36"/>
      <c r="N122" s="36"/>
      <c r="O122" s="36"/>
      <c r="P122" s="36"/>
      <c r="Q122" s="36"/>
      <c r="R122" s="36"/>
      <c r="S122" s="36"/>
      <c r="T122" s="36"/>
      <c r="U122" s="36"/>
      <c r="V122" s="36"/>
      <c r="W122" s="36"/>
      <c r="X122" s="36"/>
      <c r="Y122" s="33"/>
      <c r="Z122" s="33"/>
      <c r="AA122" s="33"/>
      <c r="AB122" s="33"/>
      <c r="AC122" s="33"/>
      <c r="AD122" s="33"/>
      <c r="AE122" s="33"/>
      <c r="AF122" s="33"/>
      <c r="AG122" s="33"/>
      <c r="AH122" s="33"/>
      <c r="AI122" s="33"/>
      <c r="AJ122" s="33"/>
      <c r="AK122" s="33"/>
      <c r="AL122" s="33"/>
      <c r="AM122" s="33"/>
      <c r="AN122" s="33"/>
      <c r="AO122" s="33"/>
      <c r="AP122" s="33"/>
      <c r="AQ122" s="33"/>
      <c r="AR122" s="33"/>
      <c r="AS122" s="36"/>
      <c r="AT122" s="36"/>
      <c r="AU122" s="36"/>
      <c r="AV122" s="36"/>
      <c r="AW122" s="36"/>
    </row>
    <row r="123" spans="10:49" x14ac:dyDescent="0.25">
      <c r="J123" s="36"/>
      <c r="K123" s="36"/>
      <c r="L123" s="36"/>
      <c r="M123" s="36"/>
      <c r="N123" s="36"/>
      <c r="O123" s="36"/>
      <c r="P123" s="36"/>
      <c r="Q123" s="36"/>
      <c r="R123" s="36"/>
      <c r="S123" s="36"/>
      <c r="T123" s="36"/>
      <c r="U123" s="36"/>
      <c r="V123" s="36"/>
      <c r="W123" s="36"/>
      <c r="X123" s="36"/>
      <c r="Y123" s="33"/>
      <c r="Z123" s="33"/>
      <c r="AA123" s="33"/>
      <c r="AB123" s="33"/>
      <c r="AC123" s="33"/>
      <c r="AD123" s="33"/>
      <c r="AE123" s="33"/>
      <c r="AF123" s="33"/>
      <c r="AG123" s="33"/>
      <c r="AH123" s="33"/>
      <c r="AI123" s="33"/>
      <c r="AJ123" s="33"/>
      <c r="AK123" s="33"/>
      <c r="AL123" s="33"/>
      <c r="AM123" s="33"/>
      <c r="AN123" s="33"/>
      <c r="AO123" s="33"/>
      <c r="AP123" s="33"/>
      <c r="AQ123" s="33"/>
      <c r="AR123" s="33"/>
      <c r="AS123" s="36"/>
      <c r="AT123" s="36"/>
      <c r="AU123" s="36"/>
      <c r="AV123" s="36"/>
      <c r="AW123" s="36"/>
    </row>
    <row r="124" spans="10:49" x14ac:dyDescent="0.25">
      <c r="J124" s="36"/>
      <c r="K124" s="36"/>
      <c r="L124" s="36"/>
      <c r="M124" s="36"/>
      <c r="N124" s="36"/>
      <c r="O124" s="36"/>
      <c r="P124" s="36"/>
      <c r="Q124" s="36"/>
      <c r="R124" s="36"/>
      <c r="S124" s="36"/>
      <c r="T124" s="36"/>
      <c r="U124" s="36"/>
      <c r="V124" s="36"/>
      <c r="W124" s="36"/>
      <c r="X124" s="36"/>
      <c r="Y124" s="33"/>
      <c r="Z124" s="33"/>
      <c r="AA124" s="33"/>
      <c r="AB124" s="33"/>
      <c r="AC124" s="33"/>
      <c r="AD124" s="33"/>
      <c r="AE124" s="33"/>
      <c r="AF124" s="33"/>
      <c r="AG124" s="33"/>
      <c r="AH124" s="33"/>
      <c r="AI124" s="33"/>
      <c r="AJ124" s="33"/>
      <c r="AK124" s="33"/>
      <c r="AL124" s="33"/>
      <c r="AM124" s="33"/>
      <c r="AN124" s="33"/>
      <c r="AO124" s="33"/>
      <c r="AP124" s="33"/>
      <c r="AQ124" s="33"/>
      <c r="AR124" s="33"/>
      <c r="AS124" s="36"/>
      <c r="AT124" s="36"/>
      <c r="AU124" s="36"/>
      <c r="AV124" s="36"/>
      <c r="AW124" s="36"/>
    </row>
    <row r="125" spans="10:49" x14ac:dyDescent="0.25">
      <c r="J125" s="36"/>
      <c r="K125" s="36"/>
      <c r="L125" s="36"/>
      <c r="M125" s="36"/>
      <c r="N125" s="36"/>
      <c r="O125" s="36"/>
      <c r="P125" s="36"/>
      <c r="Q125" s="36"/>
      <c r="R125" s="36"/>
      <c r="S125" s="36"/>
      <c r="T125" s="36"/>
      <c r="U125" s="36"/>
      <c r="V125" s="36"/>
      <c r="W125" s="36"/>
      <c r="X125" s="36"/>
      <c r="Y125" s="33"/>
      <c r="Z125" s="33"/>
      <c r="AA125" s="33"/>
      <c r="AB125" s="33"/>
      <c r="AC125" s="33"/>
      <c r="AD125" s="33"/>
      <c r="AE125" s="33"/>
      <c r="AF125" s="33"/>
      <c r="AG125" s="33"/>
      <c r="AH125" s="33"/>
      <c r="AI125" s="33"/>
      <c r="AJ125" s="33"/>
      <c r="AK125" s="33"/>
      <c r="AL125" s="33"/>
      <c r="AM125" s="33"/>
      <c r="AN125" s="33"/>
      <c r="AO125" s="33"/>
      <c r="AP125" s="33"/>
      <c r="AQ125" s="33"/>
      <c r="AR125" s="33"/>
      <c r="AS125" s="36"/>
      <c r="AT125" s="36"/>
      <c r="AU125" s="36"/>
      <c r="AV125" s="36"/>
      <c r="AW125" s="36"/>
    </row>
    <row r="126" spans="10:49" x14ac:dyDescent="0.25">
      <c r="J126" s="36"/>
      <c r="K126" s="36"/>
      <c r="L126" s="36"/>
      <c r="M126" s="36"/>
      <c r="N126" s="36"/>
      <c r="O126" s="36"/>
      <c r="P126" s="36"/>
      <c r="Q126" s="36"/>
      <c r="R126" s="36"/>
      <c r="S126" s="36"/>
      <c r="T126" s="36"/>
      <c r="U126" s="36"/>
      <c r="V126" s="36"/>
      <c r="W126" s="36"/>
      <c r="X126" s="36"/>
      <c r="Y126" s="33"/>
      <c r="Z126" s="33"/>
      <c r="AA126" s="33"/>
      <c r="AB126" s="33"/>
      <c r="AC126" s="33"/>
      <c r="AD126" s="33"/>
      <c r="AE126" s="33"/>
      <c r="AF126" s="33"/>
      <c r="AG126" s="33"/>
      <c r="AH126" s="33"/>
      <c r="AI126" s="33"/>
      <c r="AJ126" s="33"/>
      <c r="AK126" s="33"/>
      <c r="AL126" s="33"/>
      <c r="AM126" s="33"/>
      <c r="AN126" s="33"/>
      <c r="AO126" s="33"/>
      <c r="AP126" s="33"/>
      <c r="AQ126" s="33"/>
      <c r="AR126" s="33"/>
      <c r="AS126" s="36"/>
      <c r="AT126" s="36"/>
      <c r="AU126" s="36"/>
      <c r="AV126" s="36"/>
      <c r="AW126" s="36"/>
    </row>
    <row r="127" spans="10:49" x14ac:dyDescent="0.25">
      <c r="J127" s="36"/>
      <c r="K127" s="36"/>
      <c r="L127" s="36"/>
      <c r="M127" s="36"/>
      <c r="N127" s="36"/>
      <c r="O127" s="36"/>
      <c r="P127" s="36"/>
      <c r="Q127" s="36"/>
      <c r="R127" s="36"/>
      <c r="S127" s="36"/>
      <c r="T127" s="36"/>
      <c r="U127" s="36"/>
      <c r="V127" s="36"/>
      <c r="W127" s="36"/>
      <c r="X127" s="36"/>
      <c r="Y127" s="33"/>
      <c r="Z127" s="33"/>
      <c r="AA127" s="33"/>
      <c r="AB127" s="33"/>
      <c r="AC127" s="33"/>
      <c r="AD127" s="33"/>
      <c r="AE127" s="33"/>
      <c r="AF127" s="33"/>
      <c r="AG127" s="33"/>
      <c r="AH127" s="33"/>
      <c r="AI127" s="33"/>
      <c r="AJ127" s="33"/>
      <c r="AK127" s="33"/>
      <c r="AL127" s="33"/>
      <c r="AM127" s="33"/>
      <c r="AN127" s="33"/>
      <c r="AO127" s="33"/>
      <c r="AP127" s="33"/>
      <c r="AQ127" s="33"/>
      <c r="AR127" s="33"/>
      <c r="AS127" s="36"/>
      <c r="AT127" s="36"/>
      <c r="AU127" s="36"/>
      <c r="AV127" s="36"/>
      <c r="AW127" s="36"/>
    </row>
    <row r="128" spans="10:49" x14ac:dyDescent="0.25">
      <c r="J128" s="36"/>
      <c r="K128" s="36"/>
      <c r="L128" s="36"/>
      <c r="M128" s="36"/>
      <c r="N128" s="36"/>
      <c r="O128" s="36"/>
      <c r="P128" s="36"/>
      <c r="Q128" s="36"/>
      <c r="R128" s="36"/>
      <c r="S128" s="36"/>
      <c r="T128" s="36"/>
      <c r="U128" s="36"/>
      <c r="V128" s="36"/>
      <c r="W128" s="36"/>
      <c r="X128" s="36"/>
      <c r="Y128" s="33"/>
      <c r="Z128" s="33"/>
      <c r="AA128" s="33"/>
      <c r="AB128" s="33"/>
      <c r="AC128" s="33"/>
      <c r="AD128" s="33"/>
      <c r="AE128" s="33"/>
      <c r="AF128" s="33"/>
      <c r="AG128" s="33"/>
      <c r="AH128" s="33"/>
      <c r="AI128" s="33"/>
      <c r="AJ128" s="33"/>
      <c r="AK128" s="33"/>
      <c r="AL128" s="33"/>
      <c r="AM128" s="33"/>
      <c r="AN128" s="33"/>
      <c r="AO128" s="33"/>
      <c r="AP128" s="33"/>
      <c r="AQ128" s="33"/>
      <c r="AR128" s="33"/>
      <c r="AS128" s="36"/>
      <c r="AT128" s="36"/>
      <c r="AU128" s="36"/>
      <c r="AV128" s="36"/>
      <c r="AW128" s="36"/>
    </row>
    <row r="129" spans="10:49" x14ac:dyDescent="0.25">
      <c r="J129" s="36"/>
      <c r="K129" s="36"/>
      <c r="L129" s="36"/>
      <c r="M129" s="36"/>
      <c r="N129" s="36"/>
      <c r="O129" s="36"/>
      <c r="P129" s="36"/>
      <c r="Q129" s="36"/>
      <c r="R129" s="36"/>
      <c r="S129" s="36"/>
      <c r="T129" s="36"/>
      <c r="U129" s="36"/>
      <c r="V129" s="36"/>
      <c r="W129" s="36"/>
      <c r="X129" s="36"/>
      <c r="Y129" s="33"/>
      <c r="Z129" s="33"/>
      <c r="AA129" s="33"/>
      <c r="AB129" s="33"/>
      <c r="AC129" s="33"/>
      <c r="AD129" s="33"/>
      <c r="AE129" s="33"/>
      <c r="AF129" s="33"/>
      <c r="AG129" s="33"/>
      <c r="AH129" s="33"/>
      <c r="AI129" s="33"/>
      <c r="AJ129" s="33"/>
      <c r="AK129" s="33"/>
      <c r="AL129" s="33"/>
      <c r="AM129" s="33"/>
      <c r="AN129" s="33"/>
      <c r="AO129" s="33"/>
      <c r="AP129" s="33"/>
      <c r="AQ129" s="33"/>
      <c r="AR129" s="33"/>
      <c r="AS129" s="36"/>
      <c r="AT129" s="36"/>
      <c r="AU129" s="36"/>
      <c r="AV129" s="36"/>
      <c r="AW129" s="36"/>
    </row>
    <row r="130" spans="10:49" x14ac:dyDescent="0.25">
      <c r="N130" s="36"/>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6"/>
      <c r="AT130" s="36"/>
      <c r="AU130" s="36"/>
      <c r="AV130" s="36"/>
      <c r="AW130" s="36"/>
    </row>
    <row r="131" spans="10:49" x14ac:dyDescent="0.25">
      <c r="N131" s="36"/>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6"/>
      <c r="AT131" s="36"/>
      <c r="AU131" s="36"/>
      <c r="AV131" s="36"/>
      <c r="AW131" s="36"/>
    </row>
    <row r="132" spans="10:49" x14ac:dyDescent="0.25">
      <c r="N132" s="36"/>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6"/>
      <c r="AT132" s="36"/>
      <c r="AU132" s="36"/>
      <c r="AV132" s="36"/>
      <c r="AW132" s="36"/>
    </row>
    <row r="133" spans="10:49" x14ac:dyDescent="0.25">
      <c r="N133" s="36"/>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6"/>
      <c r="AT133" s="36"/>
      <c r="AU133" s="36"/>
      <c r="AV133" s="36"/>
      <c r="AW133" s="36"/>
    </row>
    <row r="134" spans="10:49" x14ac:dyDescent="0.25">
      <c r="N134" s="36"/>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6"/>
      <c r="AT134" s="36"/>
      <c r="AU134" s="36"/>
      <c r="AV134" s="36"/>
      <c r="AW134" s="36"/>
    </row>
    <row r="135" spans="10:49" x14ac:dyDescent="0.25">
      <c r="N135" s="36"/>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6"/>
      <c r="AT135" s="36"/>
      <c r="AU135" s="36"/>
      <c r="AV135" s="36"/>
      <c r="AW135" s="36"/>
    </row>
    <row r="136" spans="10:49" x14ac:dyDescent="0.25">
      <c r="N136" s="36"/>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6"/>
      <c r="AT136" s="36"/>
      <c r="AU136" s="36"/>
      <c r="AV136" s="36"/>
      <c r="AW136" s="36"/>
    </row>
    <row r="137" spans="10:49" x14ac:dyDescent="0.25">
      <c r="N137" s="36"/>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6"/>
      <c r="AT137" s="36"/>
      <c r="AU137" s="36"/>
      <c r="AV137" s="36"/>
      <c r="AW137" s="36"/>
    </row>
    <row r="138" spans="10:49" x14ac:dyDescent="0.25">
      <c r="N138" s="36"/>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6"/>
      <c r="AT138" s="36"/>
      <c r="AU138" s="36"/>
      <c r="AV138" s="36"/>
      <c r="AW138" s="36"/>
    </row>
    <row r="139" spans="10:49" x14ac:dyDescent="0.25">
      <c r="N139" s="36"/>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6"/>
      <c r="AT139" s="36"/>
      <c r="AU139" s="36"/>
      <c r="AV139" s="36"/>
      <c r="AW139" s="36"/>
    </row>
    <row r="140" spans="10:49" x14ac:dyDescent="0.25">
      <c r="N140" s="36"/>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6"/>
      <c r="AT140" s="36"/>
      <c r="AU140" s="36"/>
      <c r="AV140" s="36"/>
      <c r="AW140" s="36"/>
    </row>
    <row r="141" spans="10:49" x14ac:dyDescent="0.25">
      <c r="N141" s="36"/>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6"/>
      <c r="AT141" s="36"/>
      <c r="AU141" s="36"/>
      <c r="AV141" s="36"/>
      <c r="AW141" s="36"/>
    </row>
    <row r="142" spans="10:49" x14ac:dyDescent="0.25">
      <c r="N142" s="36"/>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6"/>
      <c r="AT142" s="36"/>
      <c r="AU142" s="36"/>
      <c r="AV142" s="36"/>
      <c r="AW142" s="36"/>
    </row>
    <row r="143" spans="10:49" x14ac:dyDescent="0.25">
      <c r="N143" s="36"/>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6"/>
      <c r="AT143" s="36"/>
      <c r="AU143" s="36"/>
      <c r="AV143" s="36"/>
      <c r="AW143" s="36"/>
    </row>
    <row r="144" spans="10:49" x14ac:dyDescent="0.25">
      <c r="N144" s="36"/>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6"/>
      <c r="AT144" s="36"/>
      <c r="AU144" s="36"/>
      <c r="AV144" s="36"/>
      <c r="AW144" s="36"/>
    </row>
    <row r="145" spans="14:49" x14ac:dyDescent="0.25">
      <c r="N145" s="36"/>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6"/>
      <c r="AT145" s="36"/>
      <c r="AU145" s="36"/>
      <c r="AV145" s="36"/>
      <c r="AW145" s="36"/>
    </row>
    <row r="146" spans="14:49" x14ac:dyDescent="0.25">
      <c r="N146" s="36"/>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6"/>
      <c r="AT146" s="36"/>
      <c r="AU146" s="36"/>
      <c r="AV146" s="36"/>
      <c r="AW146" s="36"/>
    </row>
    <row r="147" spans="14:49" x14ac:dyDescent="0.25">
      <c r="N147" s="36"/>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6"/>
      <c r="AT147" s="36"/>
      <c r="AU147" s="36"/>
      <c r="AV147" s="36"/>
      <c r="AW147" s="36"/>
    </row>
    <row r="148" spans="14:49" x14ac:dyDescent="0.25">
      <c r="N148" s="36"/>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6"/>
      <c r="AT148" s="36"/>
      <c r="AU148" s="36"/>
      <c r="AV148" s="36"/>
      <c r="AW148" s="36"/>
    </row>
    <row r="149" spans="14:49" x14ac:dyDescent="0.25">
      <c r="N149" s="36"/>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6"/>
      <c r="AT149" s="36"/>
      <c r="AU149" s="36"/>
      <c r="AV149" s="36"/>
      <c r="AW149" s="36"/>
    </row>
    <row r="150" spans="14:49" x14ac:dyDescent="0.25">
      <c r="N150" s="36"/>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6"/>
      <c r="AT150" s="36"/>
      <c r="AU150" s="36"/>
      <c r="AV150" s="36"/>
      <c r="AW150" s="36"/>
    </row>
    <row r="151" spans="14:49" x14ac:dyDescent="0.25">
      <c r="N151" s="36"/>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6"/>
      <c r="AT151" s="36"/>
      <c r="AU151" s="36"/>
      <c r="AV151" s="36"/>
      <c r="AW151" s="36"/>
    </row>
    <row r="152" spans="14:49" x14ac:dyDescent="0.25">
      <c r="N152" s="36"/>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6"/>
      <c r="AT152" s="36"/>
      <c r="AU152" s="36"/>
      <c r="AV152" s="36"/>
      <c r="AW152" s="36"/>
    </row>
    <row r="153" spans="14:49" x14ac:dyDescent="0.25">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row>
    <row r="154" spans="14:49" x14ac:dyDescent="0.25">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row>
    <row r="155" spans="14:49" x14ac:dyDescent="0.25">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row>
    <row r="156" spans="14:49" x14ac:dyDescent="0.25">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row>
    <row r="157" spans="14:49" x14ac:dyDescent="0.25">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row>
    <row r="158" spans="14:49" x14ac:dyDescent="0.25">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row>
    <row r="159" spans="14:49" x14ac:dyDescent="0.25">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row>
    <row r="160" spans="14:49" x14ac:dyDescent="0.25">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row>
    <row r="161" spans="15:44" x14ac:dyDescent="0.25">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row>
    <row r="162" spans="15:44" x14ac:dyDescent="0.25">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row>
    <row r="163" spans="15:44" x14ac:dyDescent="0.25">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row>
    <row r="164" spans="15:44" x14ac:dyDescent="0.25">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row>
    <row r="165" spans="15:44" x14ac:dyDescent="0.25">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row>
    <row r="166" spans="15:44" x14ac:dyDescent="0.25">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row>
    <row r="167" spans="15:44" x14ac:dyDescent="0.25">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row>
    <row r="168" spans="15:44" x14ac:dyDescent="0.25">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row>
    <row r="169" spans="15:44" x14ac:dyDescent="0.25">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c r="AO169" s="33"/>
      <c r="AP169" s="33"/>
      <c r="AQ169" s="33"/>
      <c r="AR169" s="33"/>
    </row>
    <row r="170" spans="15:44" x14ac:dyDescent="0.25">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row>
    <row r="171" spans="15:44" x14ac:dyDescent="0.25">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row>
    <row r="172" spans="15:44" x14ac:dyDescent="0.25">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row>
    <row r="173" spans="15:44" x14ac:dyDescent="0.25">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row>
    <row r="174" spans="15:44" x14ac:dyDescent="0.25">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row>
    <row r="175" spans="15:44" x14ac:dyDescent="0.25">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row>
    <row r="176" spans="15:44" x14ac:dyDescent="0.25">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row>
    <row r="177" spans="15:44" x14ac:dyDescent="0.25">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row>
    <row r="178" spans="15:44" x14ac:dyDescent="0.25">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c r="AO178" s="33"/>
      <c r="AP178" s="33"/>
      <c r="AQ178" s="33"/>
      <c r="AR178" s="33"/>
    </row>
    <row r="179" spans="15:44" x14ac:dyDescent="0.25">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c r="AO179" s="33"/>
      <c r="AP179" s="33"/>
      <c r="AQ179" s="33"/>
      <c r="AR179" s="33"/>
    </row>
    <row r="180" spans="15:44" x14ac:dyDescent="0.25">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c r="AO180" s="33"/>
      <c r="AP180" s="33"/>
      <c r="AQ180" s="33"/>
      <c r="AR180" s="33"/>
    </row>
    <row r="181" spans="15:44" x14ac:dyDescent="0.25">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row>
    <row r="182" spans="15:44" x14ac:dyDescent="0.25">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c r="AO182" s="33"/>
      <c r="AP182" s="33"/>
      <c r="AQ182" s="33"/>
      <c r="AR182" s="33"/>
    </row>
    <row r="183" spans="15:44" x14ac:dyDescent="0.25">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row>
    <row r="184" spans="15:44" x14ac:dyDescent="0.25">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row>
    <row r="185" spans="15:44" x14ac:dyDescent="0.25">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row>
    <row r="186" spans="15:44" x14ac:dyDescent="0.25">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row>
    <row r="187" spans="15:44" x14ac:dyDescent="0.25">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row>
    <row r="188" spans="15:44" x14ac:dyDescent="0.25">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c r="AO188" s="33"/>
      <c r="AP188" s="33"/>
      <c r="AQ188" s="33"/>
      <c r="AR188" s="33"/>
    </row>
    <row r="189" spans="15:44" x14ac:dyDescent="0.25">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c r="AO189" s="33"/>
      <c r="AP189" s="33"/>
      <c r="AQ189" s="33"/>
      <c r="AR189" s="33"/>
    </row>
    <row r="190" spans="15:44" x14ac:dyDescent="0.25">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c r="AO190" s="33"/>
      <c r="AP190" s="33"/>
      <c r="AQ190" s="33"/>
      <c r="AR190" s="33"/>
    </row>
    <row r="191" spans="15:44" x14ac:dyDescent="0.25">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row>
    <row r="192" spans="15:44" x14ac:dyDescent="0.25">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row>
    <row r="193" spans="15:44" x14ac:dyDescent="0.25">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row>
    <row r="194" spans="15:44" x14ac:dyDescent="0.25">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row>
    <row r="195" spans="15:44" x14ac:dyDescent="0.25">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row>
    <row r="196" spans="15:44" x14ac:dyDescent="0.25">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row>
    <row r="197" spans="15:44" x14ac:dyDescent="0.25">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row>
    <row r="198" spans="15:44" x14ac:dyDescent="0.25">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c r="AO198" s="33"/>
      <c r="AP198" s="33"/>
      <c r="AQ198" s="33"/>
      <c r="AR198" s="33"/>
    </row>
    <row r="199" spans="15:44" x14ac:dyDescent="0.25">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c r="AO199" s="33"/>
      <c r="AP199" s="33"/>
      <c r="AQ199" s="33"/>
      <c r="AR199" s="33"/>
    </row>
    <row r="200" spans="15:44" x14ac:dyDescent="0.25">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row>
    <row r="201" spans="15:44" x14ac:dyDescent="0.25">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row>
    <row r="202" spans="15:44" x14ac:dyDescent="0.25">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row>
    <row r="203" spans="15:44" x14ac:dyDescent="0.25">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row>
    <row r="204" spans="15:44" x14ac:dyDescent="0.25">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c r="AO204" s="33"/>
      <c r="AP204" s="33"/>
      <c r="AQ204" s="33"/>
      <c r="AR204" s="33"/>
    </row>
    <row r="205" spans="15:44" x14ac:dyDescent="0.25">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row>
    <row r="206" spans="15:44" x14ac:dyDescent="0.25">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c r="AO206" s="33"/>
      <c r="AP206" s="33"/>
      <c r="AQ206" s="33"/>
      <c r="AR206" s="33"/>
    </row>
    <row r="207" spans="15:44" x14ac:dyDescent="0.25">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row>
    <row r="208" spans="15:44" x14ac:dyDescent="0.25">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row>
    <row r="209" spans="15:44" x14ac:dyDescent="0.25">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c r="AO209" s="33"/>
      <c r="AP209" s="33"/>
      <c r="AQ209" s="33"/>
      <c r="AR209" s="33"/>
    </row>
    <row r="210" spans="15:44" x14ac:dyDescent="0.25">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c r="AO210" s="33"/>
      <c r="AP210" s="33"/>
      <c r="AQ210" s="33"/>
      <c r="AR210" s="33"/>
    </row>
    <row r="211" spans="15:44" x14ac:dyDescent="0.25">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row>
    <row r="212" spans="15:44" x14ac:dyDescent="0.25">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c r="AO212" s="33"/>
      <c r="AP212" s="33"/>
      <c r="AQ212" s="33"/>
      <c r="AR212" s="33"/>
    </row>
    <row r="213" spans="15:44" x14ac:dyDescent="0.25">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row>
    <row r="214" spans="15:44" x14ac:dyDescent="0.25">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c r="AO214" s="33"/>
      <c r="AP214" s="33"/>
      <c r="AQ214" s="33"/>
      <c r="AR214" s="33"/>
    </row>
    <row r="215" spans="15:44" x14ac:dyDescent="0.25">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row>
    <row r="216" spans="15:44" x14ac:dyDescent="0.25">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c r="AO216" s="33"/>
      <c r="AP216" s="33"/>
      <c r="AQ216" s="33"/>
      <c r="AR216" s="33"/>
    </row>
    <row r="217" spans="15:44" x14ac:dyDescent="0.25">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row>
    <row r="218" spans="15:44" x14ac:dyDescent="0.25">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c r="AO218" s="33"/>
      <c r="AP218" s="33"/>
      <c r="AQ218" s="33"/>
      <c r="AR218" s="33"/>
    </row>
    <row r="219" spans="15:44" x14ac:dyDescent="0.25">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c r="AO219" s="33"/>
      <c r="AP219" s="33"/>
      <c r="AQ219" s="33"/>
      <c r="AR219" s="33"/>
    </row>
    <row r="220" spans="15:44" x14ac:dyDescent="0.25">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33"/>
    </row>
    <row r="221" spans="15:44" x14ac:dyDescent="0.25">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row>
    <row r="222" spans="15:44" x14ac:dyDescent="0.25">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c r="AO222" s="33"/>
      <c r="AP222" s="33"/>
      <c r="AQ222" s="33"/>
      <c r="AR222" s="33"/>
    </row>
    <row r="223" spans="15:44" x14ac:dyDescent="0.25">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row>
    <row r="224" spans="15:44" x14ac:dyDescent="0.25">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c r="AO224" s="33"/>
      <c r="AP224" s="33"/>
      <c r="AQ224" s="33"/>
      <c r="AR224" s="33"/>
    </row>
    <row r="225" spans="15:44" x14ac:dyDescent="0.25">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row>
    <row r="226" spans="15:44" x14ac:dyDescent="0.25">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c r="AO226" s="33"/>
      <c r="AP226" s="33"/>
      <c r="AQ226" s="33"/>
      <c r="AR226" s="33"/>
    </row>
    <row r="227" spans="15:44" x14ac:dyDescent="0.25">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row>
    <row r="228" spans="15:44" x14ac:dyDescent="0.25">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c r="AO228" s="33"/>
      <c r="AP228" s="33"/>
      <c r="AQ228" s="33"/>
      <c r="AR228" s="33"/>
    </row>
    <row r="229" spans="15:44" x14ac:dyDescent="0.25">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c r="AO229" s="33"/>
      <c r="AP229" s="33"/>
      <c r="AQ229" s="33"/>
      <c r="AR229" s="33"/>
    </row>
  </sheetData>
  <sheetProtection password="F8F8" sheet="1" objects="1" scenarios="1" selectLockedCells="1"/>
  <mergeCells count="24">
    <mergeCell ref="B41:H43"/>
    <mergeCell ref="E16:F16"/>
    <mergeCell ref="E18:F18"/>
    <mergeCell ref="B9:M9"/>
    <mergeCell ref="B14:D14"/>
    <mergeCell ref="K21:M21"/>
    <mergeCell ref="B16:C16"/>
    <mergeCell ref="B18:C18"/>
    <mergeCell ref="B10:H12"/>
    <mergeCell ref="E14:H14"/>
    <mergeCell ref="B34:H34"/>
    <mergeCell ref="B23:C23"/>
    <mergeCell ref="B21:H21"/>
    <mergeCell ref="D36:F37"/>
    <mergeCell ref="B25:C25"/>
    <mergeCell ref="B27:C27"/>
    <mergeCell ref="B29:C29"/>
    <mergeCell ref="B31:C31"/>
    <mergeCell ref="F22:G22"/>
    <mergeCell ref="F23:G23"/>
    <mergeCell ref="F25:G25"/>
    <mergeCell ref="F27:G27"/>
    <mergeCell ref="F29:G29"/>
    <mergeCell ref="F31:G31"/>
  </mergeCells>
  <conditionalFormatting sqref="D16">
    <cfRule type="expression" dxfId="9" priority="41">
      <formula>$D$16="Escolha aqui"</formula>
    </cfRule>
  </conditionalFormatting>
  <conditionalFormatting sqref="I23">
    <cfRule type="expression" dxfId="8" priority="20">
      <formula>$G$16="Público"</formula>
    </cfRule>
  </conditionalFormatting>
  <conditionalFormatting sqref="I25">
    <cfRule type="expression" dxfId="7" priority="19">
      <formula>$G$18="Público"</formula>
    </cfRule>
  </conditionalFormatting>
  <conditionalFormatting sqref="I27">
    <cfRule type="expression" dxfId="6" priority="18">
      <formula>$J$16="Público"</formula>
    </cfRule>
  </conditionalFormatting>
  <conditionalFormatting sqref="I29">
    <cfRule type="expression" dxfId="5" priority="17">
      <formula>$J$18="Público"</formula>
    </cfRule>
  </conditionalFormatting>
  <conditionalFormatting sqref="G16">
    <cfRule type="expression" dxfId="4" priority="13">
      <formula>OR($D$16="Solteiro",$D$16="Casado")</formula>
    </cfRule>
  </conditionalFormatting>
  <conditionalFormatting sqref="D18">
    <cfRule type="expression" dxfId="3" priority="6">
      <formula>$D$16="Escolha aqui"</formula>
    </cfRule>
  </conditionalFormatting>
  <conditionalFormatting sqref="G18">
    <cfRule type="expression" dxfId="2" priority="1">
      <formula>$D$16="Solteiro"</formula>
    </cfRule>
    <cfRule type="expression" dxfId="1" priority="3">
      <formula>$D$16="Casado"</formula>
    </cfRule>
  </conditionalFormatting>
  <conditionalFormatting sqref="G18 G16">
    <cfRule type="expression" dxfId="0" priority="2">
      <formula>OR($D$16="",$D$16="Escolha aqui")</formula>
    </cfRule>
  </conditionalFormatting>
  <dataValidations count="2">
    <dataValidation type="list" allowBlank="1" showInputMessage="1" showErrorMessage="1" sqref="D16">
      <formula1>$Q$23:$Q$25</formula1>
    </dataValidation>
    <dataValidation type="list" allowBlank="1" showInputMessage="1" showErrorMessage="1" sqref="D18">
      <formula1>$R$23:$R$29</formula1>
    </dataValidation>
  </dataValidations>
  <pageMargins left="0.7" right="0.7" top="0.75" bottom="0.75" header="0.3" footer="0.3"/>
  <pageSetup paperSize="9" orientation="portrait"/>
  <ignoredErrors>
    <ignoredError sqref="Q39:Q40" emptyCellReference="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5"/>
  <sheetViews>
    <sheetView workbookViewId="0">
      <selection activeCell="H16" sqref="H16"/>
    </sheetView>
  </sheetViews>
  <sheetFormatPr defaultColWidth="8.85546875" defaultRowHeight="15" x14ac:dyDescent="0.25"/>
  <cols>
    <col min="5" max="5" width="11.42578125" customWidth="1"/>
    <col min="6" max="6" width="20.85546875" customWidth="1"/>
    <col min="7" max="7" width="22.42578125" customWidth="1"/>
    <col min="8" max="8" width="19.28515625" customWidth="1"/>
    <col min="9" max="9" width="11.85546875" customWidth="1"/>
    <col min="10" max="10" width="17.42578125" customWidth="1"/>
    <col min="11" max="11" width="16.140625" customWidth="1"/>
  </cols>
  <sheetData>
    <row r="2" spans="2:12" x14ac:dyDescent="0.2">
      <c r="B2" s="6" t="s">
        <v>1</v>
      </c>
      <c r="C2" s="1"/>
      <c r="E2" s="10"/>
      <c r="F2" s="11" t="s">
        <v>27</v>
      </c>
      <c r="G2" s="11"/>
      <c r="H2" s="12"/>
      <c r="I2" s="8"/>
      <c r="J2" s="8"/>
      <c r="K2" s="8"/>
      <c r="L2" s="9"/>
    </row>
    <row r="3" spans="2:12" x14ac:dyDescent="0.25">
      <c r="B3" s="2" t="s">
        <v>2</v>
      </c>
      <c r="C3" s="2">
        <v>25.5</v>
      </c>
      <c r="E3" s="10"/>
      <c r="F3" s="13" t="s">
        <v>14</v>
      </c>
      <c r="G3" s="13" t="s">
        <v>15</v>
      </c>
      <c r="H3" s="14"/>
    </row>
    <row r="4" spans="2:12" x14ac:dyDescent="0.25">
      <c r="B4" s="2" t="s">
        <v>3</v>
      </c>
      <c r="C4" s="2">
        <v>27.6</v>
      </c>
      <c r="E4" s="24" t="s">
        <v>16</v>
      </c>
      <c r="F4" s="25">
        <v>20.12</v>
      </c>
      <c r="G4" s="25">
        <v>228.45</v>
      </c>
      <c r="H4" s="15"/>
    </row>
    <row r="5" spans="2:12" x14ac:dyDescent="0.25">
      <c r="B5" s="2" t="s">
        <v>4</v>
      </c>
      <c r="C5" s="2">
        <v>40.700000000000003</v>
      </c>
      <c r="E5" s="26" t="s">
        <v>17</v>
      </c>
      <c r="F5" s="27">
        <v>38.840000000000003</v>
      </c>
      <c r="G5" s="27">
        <v>290.89999999999998</v>
      </c>
      <c r="H5" s="16"/>
    </row>
    <row r="6" spans="2:12" x14ac:dyDescent="0.25">
      <c r="B6" s="2" t="s">
        <v>5</v>
      </c>
      <c r="C6" s="2">
        <v>44.8</v>
      </c>
      <c r="E6" s="28" t="s">
        <v>18</v>
      </c>
      <c r="F6" s="29">
        <v>50.9</v>
      </c>
      <c r="G6" s="29">
        <v>308.19</v>
      </c>
      <c r="H6" s="15"/>
    </row>
    <row r="7" spans="2:12" x14ac:dyDescent="0.25">
      <c r="B7" s="3" t="s">
        <v>6</v>
      </c>
      <c r="C7" s="3">
        <v>151.5</v>
      </c>
      <c r="E7" s="5" t="s">
        <v>26</v>
      </c>
      <c r="F7" s="30">
        <v>106.38</v>
      </c>
      <c r="G7" s="30">
        <v>382.15</v>
      </c>
      <c r="H7" s="17"/>
    </row>
    <row r="8" spans="2:12" x14ac:dyDescent="0.25">
      <c r="B8" s="3" t="s">
        <v>7</v>
      </c>
      <c r="C8" s="3">
        <v>111.9</v>
      </c>
      <c r="E8" s="18"/>
      <c r="F8" s="19"/>
      <c r="G8" s="19"/>
      <c r="H8" s="9"/>
    </row>
    <row r="9" spans="2:12" x14ac:dyDescent="0.25">
      <c r="B9" s="4" t="s">
        <v>8</v>
      </c>
      <c r="C9" s="4">
        <v>258.10000000000002</v>
      </c>
      <c r="E9" s="20" t="s">
        <v>19</v>
      </c>
      <c r="F9" s="8"/>
      <c r="G9" s="8"/>
      <c r="H9" s="15"/>
    </row>
    <row r="10" spans="2:12" x14ac:dyDescent="0.25">
      <c r="B10" s="4" t="s">
        <v>9</v>
      </c>
      <c r="C10" s="4">
        <v>153.19999999999999</v>
      </c>
      <c r="H10" s="16"/>
    </row>
    <row r="11" spans="2:12" x14ac:dyDescent="0.25">
      <c r="B11" s="4" t="s">
        <v>10</v>
      </c>
      <c r="C11" s="4">
        <v>155.9</v>
      </c>
      <c r="H11" s="15"/>
    </row>
    <row r="12" spans="2:12" x14ac:dyDescent="0.25">
      <c r="B12" s="5" t="s">
        <v>11</v>
      </c>
      <c r="C12" s="5">
        <v>182.9</v>
      </c>
    </row>
    <row r="13" spans="2:12" x14ac:dyDescent="0.25">
      <c r="B13" s="5" t="s">
        <v>12</v>
      </c>
      <c r="C13" s="5">
        <v>194.3</v>
      </c>
      <c r="E13" s="21" t="s">
        <v>20</v>
      </c>
      <c r="F13" s="21"/>
    </row>
    <row r="14" spans="2:12" x14ac:dyDescent="0.25">
      <c r="B14" s="5" t="s">
        <v>13</v>
      </c>
      <c r="C14" s="5">
        <v>147.19999999999999</v>
      </c>
      <c r="E14" s="7" t="s">
        <v>16</v>
      </c>
      <c r="F14" s="7" t="s">
        <v>17</v>
      </c>
      <c r="G14" s="7" t="s">
        <v>18</v>
      </c>
      <c r="H14" s="7" t="s">
        <v>21</v>
      </c>
    </row>
    <row r="15" spans="2:12" ht="292.5" x14ac:dyDescent="0.25">
      <c r="E15" s="22" t="s">
        <v>22</v>
      </c>
      <c r="F15" s="22" t="s">
        <v>23</v>
      </c>
      <c r="G15" s="22" t="s">
        <v>24</v>
      </c>
      <c r="H15" s="23" t="s">
        <v>25</v>
      </c>
    </row>
  </sheetData>
  <pageMargins left="0.7" right="0.7" top="0.75" bottom="0.75" header="0.3" footer="0.3"/>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vt:i4>
      </vt:variant>
    </vt:vector>
  </HeadingPairs>
  <TitlesOfParts>
    <vt:vector size="2" baseType="lpstr">
      <vt:lpstr>Simulador</vt:lpstr>
      <vt:lpstr>Folha2</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Angela Gomes</dc:creator>
  <cp:lastModifiedBy>Mafalda Aguilar</cp:lastModifiedBy>
  <dcterms:created xsi:type="dcterms:W3CDTF">2016-08-05T09:53:30Z</dcterms:created>
  <dcterms:modified xsi:type="dcterms:W3CDTF">2017-10-16T15:24:34Z</dcterms:modified>
</cp:coreProperties>
</file>