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eLivro" defaultThemeVersion="166925"/>
  <mc:AlternateContent xmlns:mc="http://schemas.openxmlformats.org/markup-compatibility/2006">
    <mc:Choice Requires="x15">
      <x15ac:absPath xmlns:x15ac="http://schemas.microsoft.com/office/spreadsheetml/2010/11/ac" url="https://cegergov-my.sharepoint.com/personal/marco_silva_meci_gov_pt/Documents/Ambiente de Trabalho/VAGAS 2025/COM EMBARGO/"/>
    </mc:Choice>
  </mc:AlternateContent>
  <xr:revisionPtr revIDLastSave="0" documentId="8_{CCFEA015-D49D-4E95-AE2C-9424AA7AFCDB}" xr6:coauthVersionLast="47" xr6:coauthVersionMax="47" xr10:uidLastSave="{00000000-0000-0000-0000-000000000000}"/>
  <bookViews>
    <workbookView xWindow="-110" yWindow="-110" windowWidth="19420" windowHeight="10420" activeTab="1" xr2:uid="{73B637F6-5613-4946-B6E1-2B984771FAD1}"/>
  </bookViews>
  <sheets>
    <sheet name="ESPublico_vag2025-2026_Pares" sheetId="1" r:id="rId1"/>
    <sheet name="ESPrivado_vag2025-2026_Pares" sheetId="2" r:id="rId2"/>
    <sheet name="Pub_Militar_Polic_Vag2025-2026" sheetId="4" r:id="rId3"/>
    <sheet name="EaD_Ensino a Distância" sheetId="5" r:id="rId4"/>
  </sheets>
  <definedNames>
    <definedName name="DadosExternos_1" localSheetId="3" hidden="1">'EaD_Ensino a Distância'!$A$1:$S$27</definedName>
    <definedName name="DadosExternos_1" localSheetId="0" hidden="1">'ESPublico_vag2025-2026_Pares'!$A$1:$T$1168</definedName>
    <definedName name="DadosExternos_2" localSheetId="1" hidden="1">'ESPrivado_vag2025-2026_Pares'!$A$1:$S$439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5" l="1"/>
  <c r="K29" i="5"/>
  <c r="L29" i="5"/>
  <c r="M29" i="5"/>
  <c r="N29" i="5"/>
  <c r="O29" i="5"/>
  <c r="P29" i="5"/>
  <c r="Q29" i="5"/>
  <c r="R29" i="5"/>
  <c r="S29" i="5"/>
  <c r="I29" i="5"/>
  <c r="S27" i="5"/>
  <c r="R27" i="5"/>
  <c r="S26" i="5"/>
  <c r="R26" i="5"/>
  <c r="S25" i="5"/>
  <c r="R25" i="5"/>
  <c r="S24" i="5"/>
  <c r="R24" i="5"/>
  <c r="S23" i="5"/>
  <c r="R23" i="5"/>
  <c r="S22" i="5"/>
  <c r="R22" i="5"/>
  <c r="S21" i="5"/>
  <c r="R21" i="5"/>
  <c r="S20" i="5"/>
  <c r="R20" i="5"/>
  <c r="S19" i="5"/>
  <c r="R19" i="5"/>
  <c r="S18" i="5"/>
  <c r="R18" i="5"/>
  <c r="S17" i="5"/>
  <c r="R17" i="5"/>
  <c r="S16" i="5"/>
  <c r="R16" i="5"/>
  <c r="S15" i="5"/>
  <c r="R15" i="5"/>
  <c r="S14" i="5"/>
  <c r="R14" i="5"/>
  <c r="S13" i="5"/>
  <c r="R13" i="5"/>
  <c r="S12" i="5"/>
  <c r="R12" i="5"/>
  <c r="S11" i="5"/>
  <c r="R11" i="5"/>
  <c r="S10" i="5"/>
  <c r="R10" i="5"/>
  <c r="S9" i="5"/>
  <c r="R9" i="5"/>
  <c r="S8" i="5"/>
  <c r="R8" i="5"/>
  <c r="S7" i="5"/>
  <c r="R7" i="5"/>
  <c r="S6" i="5"/>
  <c r="R6" i="5"/>
  <c r="S5" i="5"/>
  <c r="R5" i="5"/>
  <c r="S4" i="5"/>
  <c r="R4" i="5"/>
  <c r="S3" i="5"/>
  <c r="R3" i="5"/>
  <c r="S2" i="5"/>
  <c r="R2" i="5"/>
  <c r="S442" i="2" l="1"/>
  <c r="R442" i="2"/>
  <c r="Q442" i="2"/>
  <c r="P442" i="2"/>
  <c r="O442" i="2"/>
  <c r="N442" i="2"/>
  <c r="M442" i="2"/>
  <c r="L442" i="2"/>
  <c r="K442" i="2"/>
  <c r="J442" i="2"/>
  <c r="I442" i="2"/>
  <c r="H442" i="2"/>
  <c r="T1170" i="1"/>
  <c r="S1170" i="1"/>
  <c r="R1170" i="1"/>
  <c r="Q1170" i="1"/>
  <c r="P1170" i="1"/>
  <c r="O1170" i="1"/>
  <c r="N1170" i="1"/>
  <c r="M1170" i="1"/>
  <c r="L1170" i="1"/>
  <c r="K1170" i="1"/>
  <c r="J1170" i="1"/>
  <c r="I117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FA1E8A8-F729-4646-BA9B-2A558D449A3D}" keepAlive="1" name="Consulta - Ficheiro de Exemplo (2)" description="Ligação à consulta 'Ficheiro de Exemplo (2)' no livro." type="5" refreshedVersion="0" background="1">
    <dbPr connection="Provider=Microsoft.Mashup.OleDb.1;Data Source=$Workbook$;Location=&quot;Ficheiro de Exemplo (2)&quot;;Extended Properties=&quot;&quot;" command="SELECT * FROM [Ficheiro de Exemplo (2)]"/>
  </connection>
  <connection id="2" xr16:uid="{D176128B-FECA-4A52-B495-F7924C6A6E43}" keepAlive="1" name="Consulta - Ficheiro de Exemplo (3)" description="Ligação à consulta 'Ficheiro de Exemplo (3)' no livro." type="5" refreshedVersion="0" background="1">
    <dbPr connection="Provider=Microsoft.Mashup.OleDb.1;Data Source=$Workbook$;Location=&quot;Ficheiro de Exemplo (3)&quot;;Extended Properties=&quot;&quot;" command="SELECT * FROM [Ficheiro de Exemplo (3)]"/>
  </connection>
  <connection id="3" xr16:uid="{273EE740-9989-4F7F-9A4A-4A5FCE1D4625}" keepAlive="1" name="Consulta - Ficheiro de Exemplo (6)" description="Ligação à consulta 'Ficheiro de Exemplo (6)' no livro." type="5" refreshedVersion="0" background="1">
    <dbPr connection="Provider=Microsoft.Mashup.OleDb.1;Data Source=$Workbook$;Location=&quot;Ficheiro de Exemplo (6)&quot;;Extended Properties=&quot;&quot;" command="SELECT * FROM [Ficheiro de Exemplo (6)]"/>
  </connection>
  <connection id="4" xr16:uid="{98F5CE4B-848E-4B45-BEAF-0AA4D75B2697}" keepAlive="1" name="Consulta - Ficherios Recebidos" description="Ligação à consulta 'Ficherios Recebidos' no livro." type="5" refreshedVersion="7" background="1" saveData="1">
    <dbPr connection="Provider=Microsoft.Mashup.OleDb.1;Data Source=$Workbook$;Location=&quot;Ficherios Recebidos&quot;;Extended Properties=&quot;&quot;" command="SELECT * FROM [Ficherios Recebidos]"/>
  </connection>
  <connection id="5" xr16:uid="{0E995490-5B93-431C-ADF1-AE697ACCA45F}" keepAlive="1" name="Consulta - Ficherios Recebidos (2)" description="Ligação à consulta 'Ficherios Recebidos (2)' no livro." type="5" refreshedVersion="7" background="1" saveData="1">
    <dbPr connection="Provider=Microsoft.Mashup.OleDb.1;Data Source=$Workbook$;Location=&quot;Ficherios Recebidos (2)&quot;;Extended Properties=&quot;&quot;" command="SELECT * FROM [Ficherios Recebidos (2)]"/>
  </connection>
  <connection id="6" xr16:uid="{76BE7EF5-78C7-498B-B5B1-20C886D8FDD1}" keepAlive="1" name="Consulta - Privado - RGA Mainfile - final 25/26 (2)" description="Ligação à consulta 'Privado - RGA Mainfile - final 25/26 (2)' no livro." type="5" refreshedVersion="7" background="1" saveData="1">
    <dbPr connection="Provider=Microsoft.Mashup.OleDb.1;Data Source=$Workbook$;Location=&quot;Privado - RGA Mainfile - final 25/26 (2)&quot;;Extended Properties=&quot;&quot;" command="SELECT * FROM [Privado - RGA Mainfile - final 25/26 (2)]"/>
  </connection>
  <connection id="7" xr16:uid="{8A3DF73B-EF1B-4991-AA6C-1ED856586771}" keepAlive="1" name="Consulta - RGA - Mainfile (2)" description="Ligação à consulta 'RGA - Mainfile (2)' no livro." type="5" refreshedVersion="7" background="1" saveData="1">
    <dbPr connection="Provider=Microsoft.Mashup.OleDb.1;Data Source=$Workbook$;Location=&quot;RGA - Mainfile (2)&quot;;Extended Properties=&quot;&quot;" command="SELECT * FROM [RGA - Mainfile (2)]"/>
  </connection>
  <connection id="8" xr16:uid="{15B11CA5-0485-42DD-BE44-90CFE3740E3B}" keepAlive="1" name="Consulta - Transformar Ficheiro (2)" description="Ligação à consulta 'Transformar Ficheiro (2)' no livro." type="5" refreshedVersion="0" background="1">
    <dbPr connection="Provider=Microsoft.Mashup.OleDb.1;Data Source=$Workbook$;Location=&quot;Transformar Ficheiro (2)&quot;;Extended Properties=&quot;&quot;" command="SELECT * FROM [Transformar Ficheiro (2)]"/>
  </connection>
  <connection id="9" xr16:uid="{D7B0EBCE-FB3C-4B80-9CCC-38B1B0D00B47}" keepAlive="1" name="Consulta - Transformar Ficheiro (3)" description="Ligação à consulta 'Transformar Ficheiro (3)' no livro." type="5" refreshedVersion="0" background="1">
    <dbPr connection="Provider=Microsoft.Mashup.OleDb.1;Data Source=$Workbook$;Location=&quot;Transformar Ficheiro (3)&quot;;Extended Properties=&quot;&quot;" command="SELECT * FROM [Transformar Ficheiro (3)]"/>
  </connection>
  <connection id="10" xr16:uid="{0D273C6E-56AE-4189-9463-926076095C9D}" keepAlive="1" name="Consulta - Transformar Ficheiro (6)" description="Ligação à consulta 'Transformar Ficheiro (6)' no livro." type="5" refreshedVersion="0" background="1">
    <dbPr connection="Provider=Microsoft.Mashup.OleDb.1;Data Source=$Workbook$;Location=&quot;Transformar Ficheiro (6)&quot;;Extended Properties=&quot;&quot;" command="SELECT * FROM [Transformar Ficheiro (6)]"/>
  </connection>
</connections>
</file>

<file path=xl/sharedStrings.xml><?xml version="1.0" encoding="utf-8"?>
<sst xmlns="http://schemas.openxmlformats.org/spreadsheetml/2006/main" count="11037" uniqueCount="1950">
  <si>
    <t>Cod
IesUo</t>
  </si>
  <si>
    <t>Cod
Curso</t>
  </si>
  <si>
    <t>Ciclo de Estudos</t>
  </si>
  <si>
    <t>Tipo
Curso</t>
  </si>
  <si>
    <t>CNA/CL</t>
  </si>
  <si>
    <t>Duracao</t>
  </si>
  <si>
    <t>ECTS</t>
  </si>
  <si>
    <t>Vagas RGA</t>
  </si>
  <si>
    <t>Vagas RE</t>
  </si>
  <si>
    <t>Vagas M23</t>
  </si>
  <si>
    <t>Vagas
TDET</t>
  </si>
  <si>
    <t>Vagas TDTSP</t>
  </si>
  <si>
    <t>Vagas TOCS</t>
  </si>
  <si>
    <t>Vagas TCDC</t>
  </si>
  <si>
    <t>Vagas LicMed</t>
  </si>
  <si>
    <t>Vagas EI</t>
  </si>
  <si>
    <t>Vagas MPIC</t>
  </si>
  <si>
    <t>Total Vagas CE
2025/2026</t>
  </si>
  <si>
    <t>Total Vagas
(CNA+CL+RE+CE)</t>
  </si>
  <si>
    <t>7001</t>
  </si>
  <si>
    <t>9500</t>
  </si>
  <si>
    <t>Escola Superior de Enfermagem de Coimbra</t>
  </si>
  <si>
    <t>Enfermagem</t>
  </si>
  <si>
    <t>L1</t>
  </si>
  <si>
    <t>CNA</t>
  </si>
  <si>
    <t>8 Semestres</t>
  </si>
  <si>
    <t>7002</t>
  </si>
  <si>
    <t>Escola Superior de Enfermagem de Lisboa</t>
  </si>
  <si>
    <t>7003</t>
  </si>
  <si>
    <t>Escola Superior de Enfermagem do Porto</t>
  </si>
  <si>
    <t>7110</t>
  </si>
  <si>
    <t>9076</t>
  </si>
  <si>
    <t>Escola Superior de Hotelaria e Turismo do Estoril</t>
  </si>
  <si>
    <t>Direção e Gestão Hoteleira</t>
  </si>
  <si>
    <t>6 Semestres</t>
  </si>
  <si>
    <t>9875</t>
  </si>
  <si>
    <t>Direção e Gestão Hoteleira (regime pós-laboral)</t>
  </si>
  <si>
    <t>9163</t>
  </si>
  <si>
    <t>Gestão do Lazer e Animação Turística</t>
  </si>
  <si>
    <t>9995</t>
  </si>
  <si>
    <t>Gestão do Lazer e Animação Turística (regime pós-laboral)</t>
  </si>
  <si>
    <t>9177</t>
  </si>
  <si>
    <t>Gestão Turística</t>
  </si>
  <si>
    <t>9996</t>
  </si>
  <si>
    <t>Gestão Turística (regime pós-laboral)</t>
  </si>
  <si>
    <t>9183</t>
  </si>
  <si>
    <t>Informação Turística</t>
  </si>
  <si>
    <t>9217</t>
  </si>
  <si>
    <t>Produção Alimentar em Restauração</t>
  </si>
  <si>
    <t>8011</t>
  </si>
  <si>
    <t>Produção Alimentar em Restauração (regime pós-laboral)</t>
  </si>
  <si>
    <t>7105</t>
  </si>
  <si>
    <t>9745</t>
  </si>
  <si>
    <t>Escola Superior Náutica Infante D. Henrique</t>
  </si>
  <si>
    <t>Engenharia de Máquinas Marítimas</t>
  </si>
  <si>
    <t>L118</t>
  </si>
  <si>
    <t>Engenharia Eletrotécnica Marítima</t>
  </si>
  <si>
    <t>9121</t>
  </si>
  <si>
    <t>Engenharia Informática e de Computadores</t>
  </si>
  <si>
    <t>9924</t>
  </si>
  <si>
    <t>Gestão de Transportes e Logística</t>
  </si>
  <si>
    <t>9926</t>
  </si>
  <si>
    <t>Gestão Portuária</t>
  </si>
  <si>
    <t>9789</t>
  </si>
  <si>
    <t>Pilotagem</t>
  </si>
  <si>
    <t>3021</t>
  </si>
  <si>
    <t>9003</t>
  </si>
  <si>
    <t>Instituto Politécnico de Beja - Escola Superior Agrária</t>
  </si>
  <si>
    <t>Agronomia</t>
  </si>
  <si>
    <t>9350</t>
  </si>
  <si>
    <t>Ciência e Tecnologia dos Alimentos</t>
  </si>
  <si>
    <t>9099</t>
  </si>
  <si>
    <t>Engenharia do Ambiente</t>
  </si>
  <si>
    <t>3022</t>
  </si>
  <si>
    <t>9010</t>
  </si>
  <si>
    <t>Instituto Politécnico de Beja - Escola Superior de Educação</t>
  </si>
  <si>
    <t>Audiovisual e Multimédia</t>
  </si>
  <si>
    <t>9563</t>
  </si>
  <si>
    <t>Desporto</t>
  </si>
  <si>
    <t>9853</t>
  </si>
  <si>
    <t>Educação Básica</t>
  </si>
  <si>
    <t>9238</t>
  </si>
  <si>
    <t>Serviço Social</t>
  </si>
  <si>
    <t>7005</t>
  </si>
  <si>
    <t>Instituto Politécnico de Beja - Escola Superior de Saúde</t>
  </si>
  <si>
    <t>8138</t>
  </si>
  <si>
    <t>Terapia Ocupacional</t>
  </si>
  <si>
    <t>3023</t>
  </si>
  <si>
    <t>9119</t>
  </si>
  <si>
    <t>Instituto Politécnico de Beja - Escola Superior de Tecnologia e de Gestão</t>
  </si>
  <si>
    <t>Engenharia Informática</t>
  </si>
  <si>
    <t>9152</t>
  </si>
  <si>
    <t>Gestão de Empresas</t>
  </si>
  <si>
    <t>9994</t>
  </si>
  <si>
    <t>Gestão de Empresas (regime pós-laboral)</t>
  </si>
  <si>
    <t>9242</t>
  </si>
  <si>
    <t>Solicitadoria</t>
  </si>
  <si>
    <t>9254</t>
  </si>
  <si>
    <t>Turismo</t>
  </si>
  <si>
    <t>3041</t>
  </si>
  <si>
    <t>L029</t>
  </si>
  <si>
    <t>Instituto Politécnico de Bragança - Escola Superior Agrária de Bragança</t>
  </si>
  <si>
    <t>Biologia e Biotecnologia</t>
  </si>
  <si>
    <t>9085</t>
  </si>
  <si>
    <t>Enfermagem Veterinária</t>
  </si>
  <si>
    <t>9086</t>
  </si>
  <si>
    <t>Engenharia Agronómica</t>
  </si>
  <si>
    <t>9087</t>
  </si>
  <si>
    <t>Engenharia Alimentar</t>
  </si>
  <si>
    <t>9129</t>
  </si>
  <si>
    <t>Engenharia Zootécnica</t>
  </si>
  <si>
    <t>9752</t>
  </si>
  <si>
    <t>Enologia</t>
  </si>
  <si>
    <t>3045</t>
  </si>
  <si>
    <t>8309</t>
  </si>
  <si>
    <t>Instituto Politécnico de Bragança - Escola Superior de Comunicação, Administração e Turismo de Mirandela</t>
  </si>
  <si>
    <t>Design de Jogos Digitais</t>
  </si>
  <si>
    <t>9165</t>
  </si>
  <si>
    <t>Gestão e Administração Pública</t>
  </si>
  <si>
    <t>9188</t>
  </si>
  <si>
    <t>Informática e Comunicações</t>
  </si>
  <si>
    <t>9205</t>
  </si>
  <si>
    <t>Marketing</t>
  </si>
  <si>
    <t>9213</t>
  </si>
  <si>
    <t>Multimédia</t>
  </si>
  <si>
    <t>3042</t>
  </si>
  <si>
    <t>9933</t>
  </si>
  <si>
    <t>Instituto Politécnico de Bragança - Escola Superior de Educação de Bragança</t>
  </si>
  <si>
    <t>Animação e Produção Artística</t>
  </si>
  <si>
    <t>9898</t>
  </si>
  <si>
    <t>Arte e Design</t>
  </si>
  <si>
    <t>9082</t>
  </si>
  <si>
    <t>Educação Ambiental</t>
  </si>
  <si>
    <t>9084</t>
  </si>
  <si>
    <t>Educação Social</t>
  </si>
  <si>
    <t>8323</t>
  </si>
  <si>
    <t>Línguas Estrangeiras: Inglês e Espanhol</t>
  </si>
  <si>
    <t>8374</t>
  </si>
  <si>
    <t>Línguas para Relações Internacionais</t>
  </si>
  <si>
    <t>L175</t>
  </si>
  <si>
    <t>Música em Contextos Comunitários</t>
  </si>
  <si>
    <t>L088</t>
  </si>
  <si>
    <t>Relações Lusófonas e Língua Portuguesa</t>
  </si>
  <si>
    <t>3046</t>
  </si>
  <si>
    <t>Instituto Politécnico de Bragança - Escola Superior de Hotelaria e Bem-Estar do Instituto Politécnico de Bragança</t>
  </si>
  <si>
    <t>3 Anos</t>
  </si>
  <si>
    <t>7015</t>
  </si>
  <si>
    <t>L068</t>
  </si>
  <si>
    <t>Instituto Politécnico de Bragança - Escola Superior de Saúde de Bragança</t>
  </si>
  <si>
    <t>Ciências Biomédicas Laboratoriais</t>
  </si>
  <si>
    <t>8149</t>
  </si>
  <si>
    <t>Dietética e Nutrição</t>
  </si>
  <si>
    <t>9501</t>
  </si>
  <si>
    <t>Enfermagem (entrada no 2.º semestre)</t>
  </si>
  <si>
    <t>9549</t>
  </si>
  <si>
    <t>Farmácia</t>
  </si>
  <si>
    <t>9504</t>
  </si>
  <si>
    <t>Fisioterapia</t>
  </si>
  <si>
    <t>9833</t>
  </si>
  <si>
    <t>Gerontologia</t>
  </si>
  <si>
    <t>3043</t>
  </si>
  <si>
    <t>9056</t>
  </si>
  <si>
    <t>Instituto Politécnico de Bragança - Escola Superior de Tecnologia e de Gestão de Bragança</t>
  </si>
  <si>
    <t>Contabilidade</t>
  </si>
  <si>
    <t>9089</t>
  </si>
  <si>
    <t>Engenharia Civil</t>
  </si>
  <si>
    <t>9910</t>
  </si>
  <si>
    <t>Engenharia de Energias Renováveis</t>
  </si>
  <si>
    <t>9104</t>
  </si>
  <si>
    <t>Engenharia e Gestão Industrial</t>
  </si>
  <si>
    <t>9112</t>
  </si>
  <si>
    <t>Engenharia Eletrotécnica e de Computadores</t>
  </si>
  <si>
    <t>9123</t>
  </si>
  <si>
    <t>Engenharia Mecânica</t>
  </si>
  <si>
    <t>9125</t>
  </si>
  <si>
    <t>Engenharia Química</t>
  </si>
  <si>
    <t>9147</t>
  </si>
  <si>
    <t>Gestão</t>
  </si>
  <si>
    <t>A004</t>
  </si>
  <si>
    <t>Gestão de Negócios Internacionais (Curso Europeu, ensino em Inglês)</t>
  </si>
  <si>
    <t>9186</t>
  </si>
  <si>
    <t>Informática de Gestão</t>
  </si>
  <si>
    <t>L069</t>
  </si>
  <si>
    <t>Tecnologia Biomédica</t>
  </si>
  <si>
    <t>9773</t>
  </si>
  <si>
    <t>Jornalismo e Comunicação</t>
  </si>
  <si>
    <t>L361</t>
  </si>
  <si>
    <t>Restauração e Tecnologia Alimentar</t>
  </si>
  <si>
    <t>L136</t>
  </si>
  <si>
    <t>Osteopatia</t>
  </si>
  <si>
    <t>3051</t>
  </si>
  <si>
    <t>Instituto Politécnico de Castelo Branco - Escola Superior Agrária de Castelo Branco</t>
  </si>
  <si>
    <t>L093</t>
  </si>
  <si>
    <t>Biotecnologia Alimentar</t>
  </si>
  <si>
    <t>8397</t>
  </si>
  <si>
    <t>Engenharia de Proteção Civil</t>
  </si>
  <si>
    <t>3055</t>
  </si>
  <si>
    <t>L158</t>
  </si>
  <si>
    <t>Instituto Politécnico de Castelo Branco - Escola Superior de Artes Aplicadas</t>
  </si>
  <si>
    <t>Design de Comunicação e Audiovisual</t>
  </si>
  <si>
    <t>9725</t>
  </si>
  <si>
    <t>Design de Interiores e Equipamento</t>
  </si>
  <si>
    <t>9726</t>
  </si>
  <si>
    <t>Design de Moda e Têxtil</t>
  </si>
  <si>
    <t>9836</t>
  </si>
  <si>
    <t>Música, variante de Canto</t>
  </si>
  <si>
    <t>CL</t>
  </si>
  <si>
    <t>L184</t>
  </si>
  <si>
    <t>Música, variante de Formação Musical, Direção Coral e Instrumental</t>
  </si>
  <si>
    <t>9784</t>
  </si>
  <si>
    <t>Música, variante de Instrumento</t>
  </si>
  <si>
    <t>9816</t>
  </si>
  <si>
    <t>Música, variante de Música Eletrónica e Produção Musical</t>
  </si>
  <si>
    <t>3052</t>
  </si>
  <si>
    <t>9850</t>
  </si>
  <si>
    <t>Instituto Politécnico de Castelo Branco - Escola Superior de Educação de Castelo Branco</t>
  </si>
  <si>
    <t>Desporto e Atividade Física</t>
  </si>
  <si>
    <t>9485</t>
  </si>
  <si>
    <t>Secretariado</t>
  </si>
  <si>
    <t>3054</t>
  </si>
  <si>
    <t>9002</t>
  </si>
  <si>
    <t>Instituto Politécnico de Castelo Branco - Escola Superior de Gestão de Idanha-a-Nova</t>
  </si>
  <si>
    <t>Administração Pública</t>
  </si>
  <si>
    <t>L021</t>
  </si>
  <si>
    <t>Gestão Comercial</t>
  </si>
  <si>
    <t>7020</t>
  </si>
  <si>
    <t>Instituto Politécnico de Castelo Branco - Escola Superior de Saúde Dr. Lopes Dias</t>
  </si>
  <si>
    <t>L067</t>
  </si>
  <si>
    <t>Fisiologia Clínica</t>
  </si>
  <si>
    <t>L066</t>
  </si>
  <si>
    <t>Imagem Médica e Radioterapia</t>
  </si>
  <si>
    <t>3053</t>
  </si>
  <si>
    <t>Instituto Politécnico de Castelo Branco - Escola Superior de Tecnologia de Castelo Branco</t>
  </si>
  <si>
    <t>8463</t>
  </si>
  <si>
    <t>Engenharia das Energias Renováveis</t>
  </si>
  <si>
    <t>9111</t>
  </si>
  <si>
    <t>Engenharia Eletrotécnica e das Telecomunicações</t>
  </si>
  <si>
    <t>L275</t>
  </si>
  <si>
    <t>Informática e Multimédia</t>
  </si>
  <si>
    <t>3033</t>
  </si>
  <si>
    <t>L260</t>
  </si>
  <si>
    <t>Instituto Politécnico do Cávado e do Ave - Escola Superior de Design</t>
  </si>
  <si>
    <t>Design Audiovisual</t>
  </si>
  <si>
    <t>9470</t>
  </si>
  <si>
    <t>Design Gráfico</t>
  </si>
  <si>
    <t>9873</t>
  </si>
  <si>
    <t>Design Gráfico (regime pós-laboral)</t>
  </si>
  <si>
    <t>9074</t>
  </si>
  <si>
    <t>Design Industrial</t>
  </si>
  <si>
    <t>3036</t>
  </si>
  <si>
    <t>Instituto Politécnico do Cávado e do Ave - Escola Superior de Desporto, Bem-Estar e Sistemas Biomédicos</t>
  </si>
  <si>
    <t>3031</t>
  </si>
  <si>
    <t>Instituto Politécnico do Cávado e do Ave - Escola Superior de Gestão</t>
  </si>
  <si>
    <t>9869</t>
  </si>
  <si>
    <t>Contabilidade (regime pós-laboral)</t>
  </si>
  <si>
    <t>9140</t>
  </si>
  <si>
    <t>Finanças</t>
  </si>
  <si>
    <t>9759</t>
  </si>
  <si>
    <t>Fiscalidade</t>
  </si>
  <si>
    <t>9990</t>
  </si>
  <si>
    <t>Fiscalidade (regime pós-laboral)</t>
  </si>
  <si>
    <t>L140</t>
  </si>
  <si>
    <t>Gestão Pública</t>
  </si>
  <si>
    <t>8015</t>
  </si>
  <si>
    <t>Solicitadoria (regime pós-laboral)</t>
  </si>
  <si>
    <t>3034</t>
  </si>
  <si>
    <t>8156</t>
  </si>
  <si>
    <t>Instituto Politécnico do Cávado e do Ave - Escola Superior de Hotelaria e Turismo</t>
  </si>
  <si>
    <t>Gestão de Atividades Turísticas</t>
  </si>
  <si>
    <t>8341</t>
  </si>
  <si>
    <t>Gestão de Atividades Turísticas (regime pós-laboral)</t>
  </si>
  <si>
    <t>9173</t>
  </si>
  <si>
    <t>Gestão Hoteleira</t>
  </si>
  <si>
    <t>3032</t>
  </si>
  <si>
    <t>8409</t>
  </si>
  <si>
    <t>Instituto Politécnico do Cávado e do Ave - Escola Superior de Tecnologia</t>
  </si>
  <si>
    <t>Engenharia de Sistemas Informáticos</t>
  </si>
  <si>
    <t>8417</t>
  </si>
  <si>
    <t>Engenharia de Sistemas Informáticos (regime pós-laboral)</t>
  </si>
  <si>
    <t>8311</t>
  </si>
  <si>
    <t>Engenharia em Desenvolvimento de Jogos Digitais</t>
  </si>
  <si>
    <t>L181</t>
  </si>
  <si>
    <t>Engenharia Informática Médica</t>
  </si>
  <si>
    <t>3061</t>
  </si>
  <si>
    <t>Instituto Politécnico de Coimbra - Escola Superior Agrária de Coimbra</t>
  </si>
  <si>
    <t>9016</t>
  </si>
  <si>
    <t>Biotecnologia</t>
  </si>
  <si>
    <t>L009</t>
  </si>
  <si>
    <t>Ciências Florestais e Recursos Naturais</t>
  </si>
  <si>
    <t>L015</t>
  </si>
  <si>
    <t>Tecnologia Alimentar</t>
  </si>
  <si>
    <t>L348</t>
  </si>
  <si>
    <t>Tecnologia e Gestão do Ambiente</t>
  </si>
  <si>
    <t>L178</t>
  </si>
  <si>
    <t>Turismo em Espaços Rurais e Naturais</t>
  </si>
  <si>
    <t>L003</t>
  </si>
  <si>
    <t>Zootecnia</t>
  </si>
  <si>
    <t>3062</t>
  </si>
  <si>
    <t>9675</t>
  </si>
  <si>
    <t>Instituto Politécnico de Coimbra - Escola Superior de Educação de Coimbra</t>
  </si>
  <si>
    <t>Animação Socioeducativa</t>
  </si>
  <si>
    <t>8093</t>
  </si>
  <si>
    <t>Animação Socioeducativa (regime pós-laboral)</t>
  </si>
  <si>
    <t>9894</t>
  </si>
  <si>
    <t>Comunicação e Design Multimédia</t>
  </si>
  <si>
    <t>9717</t>
  </si>
  <si>
    <t>Comunicação Organizacional</t>
  </si>
  <si>
    <t>8342</t>
  </si>
  <si>
    <t>Comunicação Organizacional (regime pós-laboral)</t>
  </si>
  <si>
    <t>9054</t>
  </si>
  <si>
    <t>Comunicação Social</t>
  </si>
  <si>
    <t>9731</t>
  </si>
  <si>
    <t>Desporto e Lazer</t>
  </si>
  <si>
    <t>L163</t>
  </si>
  <si>
    <t>Estudos Musicais Aplicados</t>
  </si>
  <si>
    <t>L095</t>
  </si>
  <si>
    <t>Gastronomia</t>
  </si>
  <si>
    <t>9774</t>
  </si>
  <si>
    <t>Língua Gestual Portuguesa</t>
  </si>
  <si>
    <t>9899</t>
  </si>
  <si>
    <t>Teatro e Educação</t>
  </si>
  <si>
    <t>8114</t>
  </si>
  <si>
    <t>Turismo (regime pós-laboral)</t>
  </si>
  <si>
    <t>7210</t>
  </si>
  <si>
    <t>8141</t>
  </si>
  <si>
    <t>Instituto Politécnico de Coimbra - Escola Superior de Tecnologia da Saúde de Coimbra</t>
  </si>
  <si>
    <t>Audiologia</t>
  </si>
  <si>
    <t>9861</t>
  </si>
  <si>
    <t>Saúde Ambiental</t>
  </si>
  <si>
    <t>3065</t>
  </si>
  <si>
    <t>9058</t>
  </si>
  <si>
    <t>Instituto Politécnico de Coimbra - Escola Superior de Tecnologia e Gestão de Oliveira do Hospital</t>
  </si>
  <si>
    <t>Contabilidade e Administração</t>
  </si>
  <si>
    <t>9895</t>
  </si>
  <si>
    <t>Gestão do Território</t>
  </si>
  <si>
    <t>L305</t>
  </si>
  <si>
    <t>Gestão e Biociências</t>
  </si>
  <si>
    <t>3063</t>
  </si>
  <si>
    <t>L310</t>
  </si>
  <si>
    <t>Instituto Politécnico de Coimbra - Instituto Superior de Contabilidade e Administração de Coimbra</t>
  </si>
  <si>
    <t>Ciência de Dados para a Gestão</t>
  </si>
  <si>
    <t>L056</t>
  </si>
  <si>
    <t>Comércio e Relações Económicas Internacionais</t>
  </si>
  <si>
    <t>9061</t>
  </si>
  <si>
    <t>Contabilidade e Auditoria</t>
  </si>
  <si>
    <t>9722</t>
  </si>
  <si>
    <t>Contabilidade e Gestão Pública</t>
  </si>
  <si>
    <t>8029</t>
  </si>
  <si>
    <t>Finanças e Contabilidade</t>
  </si>
  <si>
    <t>L023</t>
  </si>
  <si>
    <t>Marketing e Negócios Internacionais</t>
  </si>
  <si>
    <t>8276</t>
  </si>
  <si>
    <t>Assessoria de Direção</t>
  </si>
  <si>
    <t>9801</t>
  </si>
  <si>
    <t>Solicitadoria e Administração</t>
  </si>
  <si>
    <t>3064</t>
  </si>
  <si>
    <t>9540</t>
  </si>
  <si>
    <t>Instituto Politécnico de Coimbra - Instituto Superior de Engenharia de Coimbra</t>
  </si>
  <si>
    <t>Bioengenharia</t>
  </si>
  <si>
    <t>9455</t>
  </si>
  <si>
    <t>Engenharia Biomédica</t>
  </si>
  <si>
    <t>9105</t>
  </si>
  <si>
    <t>Engenharia Eletromecânica</t>
  </si>
  <si>
    <t>L209</t>
  </si>
  <si>
    <t>9885</t>
  </si>
  <si>
    <t>Engenharia Informática (regime pós-laboral)</t>
  </si>
  <si>
    <t>9770</t>
  </si>
  <si>
    <t>Engenharia Informática (Curso Europeu)</t>
  </si>
  <si>
    <t>L155</t>
  </si>
  <si>
    <t>Gestão Sustentável das Cidades</t>
  </si>
  <si>
    <t>L226</t>
  </si>
  <si>
    <t>Informática Industrial</t>
  </si>
  <si>
    <t>3091</t>
  </si>
  <si>
    <t>9005</t>
  </si>
  <si>
    <t>Instituto Politécnico da Guarda - Escola Superior de Educação, Comunicação e Desporto</t>
  </si>
  <si>
    <t>Animação Sociocultural</t>
  </si>
  <si>
    <t>9652</t>
  </si>
  <si>
    <t>Comunicação e Relações Públicas</t>
  </si>
  <si>
    <t>8339</t>
  </si>
  <si>
    <t>Comunicação Multimédia</t>
  </si>
  <si>
    <t>L034</t>
  </si>
  <si>
    <t>Desporto, Condição Física e Saúde</t>
  </si>
  <si>
    <t>9473</t>
  </si>
  <si>
    <t>Educação Social Gerontológica</t>
  </si>
  <si>
    <t>7040</t>
  </si>
  <si>
    <t>Instituto Politécnico da Guarda - Escola Superior de Saúde da Guarda</t>
  </si>
  <si>
    <t>L101</t>
  </si>
  <si>
    <t>Biotecnologia Medicinal</t>
  </si>
  <si>
    <t>3092</t>
  </si>
  <si>
    <t>L283</t>
  </si>
  <si>
    <t>Instituto Politécnico da Guarda - Escola Superior de Tecnologia e Gestão</t>
  </si>
  <si>
    <t>Ciência de Dados e Inteligência Artificial</t>
  </si>
  <si>
    <t>L335</t>
  </si>
  <si>
    <t>Design de Equipamento e Ambientes</t>
  </si>
  <si>
    <t>9855</t>
  </si>
  <si>
    <t>Energia e Ambiente</t>
  </si>
  <si>
    <t>9128</t>
  </si>
  <si>
    <t>Engenharia Topográfica</t>
  </si>
  <si>
    <t>9157</t>
  </si>
  <si>
    <t>Gestão de Recursos Humanos</t>
  </si>
  <si>
    <t>L196</t>
  </si>
  <si>
    <t>Mecânica e Informática Industrial</t>
  </si>
  <si>
    <t>3095</t>
  </si>
  <si>
    <t>L061</t>
  </si>
  <si>
    <t>Instituto Politécnico da Guarda - Escola Superior de Turismo e Hotelaria</t>
  </si>
  <si>
    <t>Gestão do Turismo e da Hospitalidade</t>
  </si>
  <si>
    <t>9484</t>
  </si>
  <si>
    <t>Restauração e Catering</t>
  </si>
  <si>
    <t>9255</t>
  </si>
  <si>
    <t>Turismo e Lazer</t>
  </si>
  <si>
    <t>3103</t>
  </si>
  <si>
    <t>9007</t>
  </si>
  <si>
    <t>Instituto Politécnico de Leiria - Escola Superior de Artes e Design</t>
  </si>
  <si>
    <t>Artes Plásticas</t>
  </si>
  <si>
    <t>L257</t>
  </si>
  <si>
    <t>Design de Espaços</t>
  </si>
  <si>
    <t>8525</t>
  </si>
  <si>
    <t>Design de Produto - Cerâmica e Vidro</t>
  </si>
  <si>
    <t>9729</t>
  </si>
  <si>
    <t>Design Gráfico e Multimédia</t>
  </si>
  <si>
    <t>8126</t>
  </si>
  <si>
    <t>Design Gráfico e Multimédia (regime pós-laboral)</t>
  </si>
  <si>
    <t>L127</t>
  </si>
  <si>
    <t>Programação e Produção Cultural</t>
  </si>
  <si>
    <t>9457</t>
  </si>
  <si>
    <t>Som e Imagem</t>
  </si>
  <si>
    <t>9243</t>
  </si>
  <si>
    <t>Teatro</t>
  </si>
  <si>
    <t>3101</t>
  </si>
  <si>
    <t>L099</t>
  </si>
  <si>
    <t>Instituto Politécnico de Leiria - Escola Superior de Educação e Ciências Sociais</t>
  </si>
  <si>
    <t>Comunicação e Media</t>
  </si>
  <si>
    <t>9851</t>
  </si>
  <si>
    <t>Desporto e Bem-Estar</t>
  </si>
  <si>
    <t>L039</t>
  </si>
  <si>
    <t>Língua Portuguesa Aplicada</t>
  </si>
  <si>
    <t>9797</t>
  </si>
  <si>
    <t>Relações Humanas e Comunicação Organizacional</t>
  </si>
  <si>
    <t>L306</t>
  </si>
  <si>
    <t>Relações Humanas e Comunicação Organizacional (regime pós.laboral)</t>
  </si>
  <si>
    <t>8014</t>
  </si>
  <si>
    <t>Serviço Social (regime pós-laboral)</t>
  </si>
  <si>
    <t>9492</t>
  </si>
  <si>
    <t>Tradução e Interpretação: Português/Chinês - Chinês/Português</t>
  </si>
  <si>
    <t>7045</t>
  </si>
  <si>
    <t>Instituto Politécnico de Leiria - Escola Superior de Saúde</t>
  </si>
  <si>
    <t>9890</t>
  </si>
  <si>
    <t>Terapia da Fala</t>
  </si>
  <si>
    <t>3102</t>
  </si>
  <si>
    <t>Instituto Politécnico de Leiria - Escola Superior de Tecnologia e Gestão</t>
  </si>
  <si>
    <t>9690</t>
  </si>
  <si>
    <t>Biomecânica</t>
  </si>
  <si>
    <t>9627</t>
  </si>
  <si>
    <t>Contabilidade e Finanças</t>
  </si>
  <si>
    <t>9741</t>
  </si>
  <si>
    <t>Engenharia Automóvel</t>
  </si>
  <si>
    <t>9648</t>
  </si>
  <si>
    <t>Engenharia da Energia e do Ambiente</t>
  </si>
  <si>
    <t>L266</t>
  </si>
  <si>
    <t>Engenharia Eletrotécnica e de Computadores (regime noturno)</t>
  </si>
  <si>
    <t>9886</t>
  </si>
  <si>
    <t>Engenharia Mecânica (regime pós-laboral)</t>
  </si>
  <si>
    <t>9991</t>
  </si>
  <si>
    <t>Gestão (regime pós-laboral)</t>
  </si>
  <si>
    <t>A014</t>
  </si>
  <si>
    <t>Jogos Digitais e Multimédia (ensino em inglês)</t>
  </si>
  <si>
    <t>3105</t>
  </si>
  <si>
    <t>9848</t>
  </si>
  <si>
    <t>Instituto Politécnico de Leiria - Escola Superior de Turismo e Tecnologia do Mar</t>
  </si>
  <si>
    <t>Animação Turística</t>
  </si>
  <si>
    <t>9013</t>
  </si>
  <si>
    <t>Biologia Marinha</t>
  </si>
  <si>
    <t>L131</t>
  </si>
  <si>
    <t>Gestão da Restauração e Catering</t>
  </si>
  <si>
    <t>8514</t>
  </si>
  <si>
    <t>Gestão de Eventos</t>
  </si>
  <si>
    <t>9178</t>
  </si>
  <si>
    <t>Gestão Turística e Hoteleira</t>
  </si>
  <si>
    <t>9207</t>
  </si>
  <si>
    <t>Marketing Turístico</t>
  </si>
  <si>
    <t>3113</t>
  </si>
  <si>
    <t>Instituto Politécnico de Lisboa - Escola Superior de Comunicação Social</t>
  </si>
  <si>
    <t>9191</t>
  </si>
  <si>
    <t>Jornalismo</t>
  </si>
  <si>
    <t>9222</t>
  </si>
  <si>
    <t>Publicidade e Marketing</t>
  </si>
  <si>
    <t>8439</t>
  </si>
  <si>
    <t>Publicidade e Marketing (regime pós-laboral)</t>
  </si>
  <si>
    <t>9231</t>
  </si>
  <si>
    <t>Relações Públicas e Comunicação Empresarial</t>
  </si>
  <si>
    <t>8438</t>
  </si>
  <si>
    <t>Relações Públicas e Comunicação Empresarial (regime pós-laboral)</t>
  </si>
  <si>
    <t>3111</t>
  </si>
  <si>
    <t>9068</t>
  </si>
  <si>
    <t>Instituto Politécnico de Lisboa - Escola Superior de Dança</t>
  </si>
  <si>
    <t>Dança</t>
  </si>
  <si>
    <t>3112</t>
  </si>
  <si>
    <t>Instituto Politécnico de Lisboa - Escola Superior de Educação</t>
  </si>
  <si>
    <t>8307</t>
  </si>
  <si>
    <t>Artes Visuais e Tecnologias</t>
  </si>
  <si>
    <t>9876</t>
  </si>
  <si>
    <t>Educação Básica (regime pós-laboral)</t>
  </si>
  <si>
    <t>L134</t>
  </si>
  <si>
    <t>Mediação Artística e Cultural</t>
  </si>
  <si>
    <t>3110</t>
  </si>
  <si>
    <t>8009</t>
  </si>
  <si>
    <t xml:space="preserve">Instituto Politécnico de Lisboa </t>
  </si>
  <si>
    <t>Música na Comunidade</t>
  </si>
  <si>
    <t>3114</t>
  </si>
  <si>
    <t>L012</t>
  </si>
  <si>
    <t>Instituto Politécnico de Lisboa - Escola Superior de Música</t>
  </si>
  <si>
    <t>Música, variante de Composição, Direção e Formação Musical</t>
  </si>
  <si>
    <t>9782</t>
  </si>
  <si>
    <t>Música, variante de Execução</t>
  </si>
  <si>
    <t>8343</t>
  </si>
  <si>
    <t>Música, Variante de Jazz (regime pós-laboral)</t>
  </si>
  <si>
    <t>8344</t>
  </si>
  <si>
    <t>Tecnologias da Música (regime pós-laboral)</t>
  </si>
  <si>
    <t>3116</t>
  </si>
  <si>
    <t>9048</t>
  </si>
  <si>
    <t>Instituto Politécnico de Lisboa - Escola Superior de Teatro e Cinema</t>
  </si>
  <si>
    <t>Cinema</t>
  </si>
  <si>
    <t>7220</t>
  </si>
  <si>
    <t>Instituto Politécnico de Lisboa - Escola Superior de Tecnologia da Saúde de Lisboa</t>
  </si>
  <si>
    <t>8152</t>
  </si>
  <si>
    <t>Ortoprotesia</t>
  </si>
  <si>
    <t>L161</t>
  </si>
  <si>
    <t>Ortóptica e Ciências da Visão</t>
  </si>
  <si>
    <t>3117</t>
  </si>
  <si>
    <t>L035</t>
  </si>
  <si>
    <t>Instituto Politécnico de Lisboa - Instituto Superior de Contabilidade e Administração de Lisboa</t>
  </si>
  <si>
    <t>Comércio e Negócios Internacionais (regime pós-laboral)</t>
  </si>
  <si>
    <t>9870</t>
  </si>
  <si>
    <t>Contabilidade e Administração (regime pós-laboral)</t>
  </si>
  <si>
    <t>9476</t>
  </si>
  <si>
    <t>Finanças Empresariais</t>
  </si>
  <si>
    <t>9889</t>
  </si>
  <si>
    <t>Finanças Empresariais (regime pós-laboral)</t>
  </si>
  <si>
    <t>3118</t>
  </si>
  <si>
    <t>Instituto Politécnico de Lisboa - Instituto Superior de Engenharia de Lisboa</t>
  </si>
  <si>
    <t>9108</t>
  </si>
  <si>
    <t>Engenharia Eletrónica e Telecomunicações e de Computadores</t>
  </si>
  <si>
    <t>9109</t>
  </si>
  <si>
    <t>Engenharia Eletrotécnica</t>
  </si>
  <si>
    <t>L213</t>
  </si>
  <si>
    <t>Engenharia Física Aplicada</t>
  </si>
  <si>
    <t>L052</t>
  </si>
  <si>
    <t>Engenharia Informática e Multimédia</t>
  </si>
  <si>
    <t>L119</t>
  </si>
  <si>
    <t>Engenharia Informática, Redes e Telecomunicações</t>
  </si>
  <si>
    <t>9126</t>
  </si>
  <si>
    <t>Engenharia Química e Biológica</t>
  </si>
  <si>
    <t>L117</t>
  </si>
  <si>
    <t>Matemática Aplicada à Tecnologia e à Empresa</t>
  </si>
  <si>
    <t>L085</t>
  </si>
  <si>
    <t>Tecnologias e Gestão Municipal</t>
  </si>
  <si>
    <t>3125</t>
  </si>
  <si>
    <t>Instituto Politécnico de Portalegre - Escola Superior de Biociências de Elvas</t>
  </si>
  <si>
    <t>9130</t>
  </si>
  <si>
    <t>Equinicultura</t>
  </si>
  <si>
    <t>3121</t>
  </si>
  <si>
    <t>Instituto Politécnico de Portalegre - Escola Superior de Educação e Ciências Sociais</t>
  </si>
  <si>
    <t>7055</t>
  </si>
  <si>
    <t>Instituto Politécnico de Portalegre - Escola Superior de Saúde</t>
  </si>
  <si>
    <t>4 Anos</t>
  </si>
  <si>
    <t>9556</t>
  </si>
  <si>
    <t>Higiene Oral</t>
  </si>
  <si>
    <t>3124</t>
  </si>
  <si>
    <t>9670</t>
  </si>
  <si>
    <t>Instituto Politécnico de Portalegre - Escola Superior de Tecnologia, Gestão e Design</t>
  </si>
  <si>
    <t>Administração de Publicidade e Marketing</t>
  </si>
  <si>
    <t>L308</t>
  </si>
  <si>
    <t>Design de Animação</t>
  </si>
  <si>
    <t>9070</t>
  </si>
  <si>
    <t>Design de Comunicação</t>
  </si>
  <si>
    <t>L309</t>
  </si>
  <si>
    <t>Engenharia de Produção de Biocombustíveis</t>
  </si>
  <si>
    <t>3131</t>
  </si>
  <si>
    <t>8264</t>
  </si>
  <si>
    <t>Instituto Politécnico do Porto - Escola Superior de Educação</t>
  </si>
  <si>
    <t>Artes Visuais e Tecnologias Artísticas</t>
  </si>
  <si>
    <t>9878</t>
  </si>
  <si>
    <t>Educação Musical</t>
  </si>
  <si>
    <t>9879</t>
  </si>
  <si>
    <t>Educação Social (regime pós-laboral)</t>
  </si>
  <si>
    <t>L246</t>
  </si>
  <si>
    <t>Gestão do Património Cultural</t>
  </si>
  <si>
    <t>8002</t>
  </si>
  <si>
    <t>Línguas e Culturas Estrangeiras</t>
  </si>
  <si>
    <t>L272</t>
  </si>
  <si>
    <t>Tecnologias para a Educação STEAM</t>
  </si>
  <si>
    <t>9807</t>
  </si>
  <si>
    <t>Tradução e Interpretação em Língua Gestual Portuguesa</t>
  </si>
  <si>
    <t>3139</t>
  </si>
  <si>
    <t>Instituto Politécnico do Porto - Escola Superior de Hotelaria e Turismo</t>
  </si>
  <si>
    <t>9921</t>
  </si>
  <si>
    <t>Gestão das Atividades Turísticas</t>
  </si>
  <si>
    <t>8442</t>
  </si>
  <si>
    <t>Gestão das Atividades Turísticas (regime pós-laboral)</t>
  </si>
  <si>
    <t>9164</t>
  </si>
  <si>
    <t>Gestão e Administração Hoteleira</t>
  </si>
  <si>
    <t>3331</t>
  </si>
  <si>
    <t>9713</t>
  </si>
  <si>
    <t>Instituto Politécnico do Porto - Escola Superior de Media Artes e Design</t>
  </si>
  <si>
    <t>Cinema e Audiovisual</t>
  </si>
  <si>
    <t>9069</t>
  </si>
  <si>
    <t>Design</t>
  </si>
  <si>
    <t>9645</t>
  </si>
  <si>
    <t>Fotografia</t>
  </si>
  <si>
    <t>L071</t>
  </si>
  <si>
    <t>Tecnologias e Sistemas de Informação para a Web</t>
  </si>
  <si>
    <t>3132</t>
  </si>
  <si>
    <t>9837</t>
  </si>
  <si>
    <t>Instituto Politécnico do Porto - Escola Superior de Música e Artes do Espetáculo</t>
  </si>
  <si>
    <t>Música, variante de Composição</t>
  </si>
  <si>
    <t>L240</t>
  </si>
  <si>
    <t>Música, variante de Instrumento e Canto</t>
  </si>
  <si>
    <t>9838</t>
  </si>
  <si>
    <t>Música, variante de Jazz</t>
  </si>
  <si>
    <t>9839</t>
  </si>
  <si>
    <t>Música, variante de Música Antiga</t>
  </si>
  <si>
    <t>9840</t>
  </si>
  <si>
    <t>Música, variante de Produção e Tecnologias da Música</t>
  </si>
  <si>
    <t>8026</t>
  </si>
  <si>
    <t>Teatro, variante Cenografia</t>
  </si>
  <si>
    <t>L241</t>
  </si>
  <si>
    <t>Teatro, variante Direção de Cena e Produção</t>
  </si>
  <si>
    <t>8027</t>
  </si>
  <si>
    <t>Teatro, variante Figurino</t>
  </si>
  <si>
    <t>9842</t>
  </si>
  <si>
    <t>Teatro, variante Interpretação</t>
  </si>
  <si>
    <t>A015</t>
  </si>
  <si>
    <t>Teatro, variante Luz</t>
  </si>
  <si>
    <t>A016</t>
  </si>
  <si>
    <t>Teatro, variante Som</t>
  </si>
  <si>
    <t>7230</t>
  </si>
  <si>
    <t>Instituto Politécnico do Porto - Escola Superior de Saúde</t>
  </si>
  <si>
    <t>12 Trimestres</t>
  </si>
  <si>
    <t>8143</t>
  </si>
  <si>
    <t>Ortóptica</t>
  </si>
  <si>
    <t>L304</t>
  </si>
  <si>
    <t>Saúde Digital</t>
  </si>
  <si>
    <t>3138</t>
  </si>
  <si>
    <t>9045</t>
  </si>
  <si>
    <t>Instituto Politécnico do Porto - Escola Superior de Tecnologia e Gestão</t>
  </si>
  <si>
    <t>Ciências Empresariais</t>
  </si>
  <si>
    <t>8097</t>
  </si>
  <si>
    <t>Ciências Empresariais (regime pós-laboral)</t>
  </si>
  <si>
    <t>L030</t>
  </si>
  <si>
    <t>Gestão Industrial e Logística</t>
  </si>
  <si>
    <t>L091</t>
  </si>
  <si>
    <t>Segurança do Trabalho e Ambiente</t>
  </si>
  <si>
    <t>8398</t>
  </si>
  <si>
    <t>Segurança Informática em Redes de Computadores</t>
  </si>
  <si>
    <t>8288</t>
  </si>
  <si>
    <t>Sistemas de Informação para a Gestão</t>
  </si>
  <si>
    <t>3134</t>
  </si>
  <si>
    <t>9009</t>
  </si>
  <si>
    <t>Instituto Politécnico do Porto - Instituto Superior de Contabilidade e Administração do Porto</t>
  </si>
  <si>
    <t>Assessoria e Tradução</t>
  </si>
  <si>
    <t>9829</t>
  </si>
  <si>
    <t>Assessoria e Tradução (regime pós-laboral)</t>
  </si>
  <si>
    <t>9043</t>
  </si>
  <si>
    <t>Ciências e Tecnologias da Documentação e Informação</t>
  </si>
  <si>
    <t>9716</t>
  </si>
  <si>
    <t>Comércio Internacional</t>
  </si>
  <si>
    <t>9866</t>
  </si>
  <si>
    <t>Comércio Internacional (regime pós-laboral)</t>
  </si>
  <si>
    <t>9053</t>
  </si>
  <si>
    <t>Comunicação Empresarial</t>
  </si>
  <si>
    <t>9867</t>
  </si>
  <si>
    <t>Comunicação Empresarial (regime pós-laboral)</t>
  </si>
  <si>
    <t>L070</t>
  </si>
  <si>
    <t>Criatividade e Inovação Empresarial</t>
  </si>
  <si>
    <t>8005</t>
  </si>
  <si>
    <t>Marketing (regime pós-laboral)</t>
  </si>
  <si>
    <t>9227</t>
  </si>
  <si>
    <t>Recursos Humanos</t>
  </si>
  <si>
    <t>3135</t>
  </si>
  <si>
    <t>L089</t>
  </si>
  <si>
    <t>Instituto Politécnico do Porto - Instituto Superior de Engenharia do Porto</t>
  </si>
  <si>
    <t>Biorrecursos</t>
  </si>
  <si>
    <t>8316</t>
  </si>
  <si>
    <t>Engenharia de Sistemas</t>
  </si>
  <si>
    <t>9098</t>
  </si>
  <si>
    <t>Engenharia de Telecomunicações e Informática</t>
  </si>
  <si>
    <t>9110</t>
  </si>
  <si>
    <t>Engenharia Eletrotécnica - Sistemas Elétricos de Energia</t>
  </si>
  <si>
    <t>9117</t>
  </si>
  <si>
    <t>Engenharia Geotécnica e Geoambiente</t>
  </si>
  <si>
    <t>9936</t>
  </si>
  <si>
    <t>Engenharia Mecânica Automóvel</t>
  </si>
  <si>
    <t>3141</t>
  </si>
  <si>
    <t>Instituto Politécnico de Santarém - Escola Superior Agrária de Santarém</t>
  </si>
  <si>
    <t>8419</t>
  </si>
  <si>
    <t>Agronomia (regime pós-laboral)</t>
  </si>
  <si>
    <t>L259</t>
  </si>
  <si>
    <t>Biologia e Biotecnologia Alimentar</t>
  </si>
  <si>
    <t>L080</t>
  </si>
  <si>
    <t>Qualidade Alimentar e Nutrição Humana</t>
  </si>
  <si>
    <t>3145</t>
  </si>
  <si>
    <t>L008</t>
  </si>
  <si>
    <t>Instituto Politécnico de Santarém - Escola Superior de Desporto de Rio Maior</t>
  </si>
  <si>
    <t>Atividade Física e Estilos de Vida Saudáveis</t>
  </si>
  <si>
    <t>9730</t>
  </si>
  <si>
    <t>Desporto de Natureza e Turismo Ativo</t>
  </si>
  <si>
    <t>9763</t>
  </si>
  <si>
    <t>Gestão das Organizações Desportivas</t>
  </si>
  <si>
    <t>9808</t>
  </si>
  <si>
    <t>Treino Desportivo</t>
  </si>
  <si>
    <t>3142</t>
  </si>
  <si>
    <t>L130</t>
  </si>
  <si>
    <t>Instituto Politécnico de Santarém - Escola Superior de Educação de Santarém</t>
  </si>
  <si>
    <t>Educação Ambiental e Turismo de Natureza</t>
  </si>
  <si>
    <t>L179</t>
  </si>
  <si>
    <t>Produção Multimédia em Educação</t>
  </si>
  <si>
    <t>3143</t>
  </si>
  <si>
    <t>9498</t>
  </si>
  <si>
    <t>Instituto Politécnico de Santarém - Escola Superior de Gestão e Tecnologia de Santarém</t>
  </si>
  <si>
    <t>Contabilidade e Fiscalidade</t>
  </si>
  <si>
    <t>9156</t>
  </si>
  <si>
    <t>Gestão de Marketing</t>
  </si>
  <si>
    <t>9185</t>
  </si>
  <si>
    <t>Informática</t>
  </si>
  <si>
    <t>9785</t>
  </si>
  <si>
    <t>Negócios Internacionais</t>
  </si>
  <si>
    <t>7065</t>
  </si>
  <si>
    <t>Instituto Politécnico de Santarém - Escola Superior de Saúde de Santarém</t>
  </si>
  <si>
    <t>3153</t>
  </si>
  <si>
    <t>Instituto Politécnico de Setúbal - Escola Superior de Ciências Empresariais</t>
  </si>
  <si>
    <t>9628</t>
  </si>
  <si>
    <t>Contabilidade e Finanças (regime noturno)</t>
  </si>
  <si>
    <t>9629</t>
  </si>
  <si>
    <t>Gestão da Distribuição e da Logística</t>
  </si>
  <si>
    <t>9993</t>
  </si>
  <si>
    <t>Gestão da Distribuição e da Logística (regime pós-laboral)</t>
  </si>
  <si>
    <t>8111</t>
  </si>
  <si>
    <t>Gestão de Recursos Humanos (regime pós-laboral)</t>
  </si>
  <si>
    <t>0</t>
  </si>
  <si>
    <t>9630</t>
  </si>
  <si>
    <t>Gestão de Sistemas de Informação</t>
  </si>
  <si>
    <t>3151</t>
  </si>
  <si>
    <t>Instituto Politécnico de Setúbal - Escola Superior de Educação</t>
  </si>
  <si>
    <t>9633</t>
  </si>
  <si>
    <t>Tradução e Interpretação de Língua Gestual Portuguesa</t>
  </si>
  <si>
    <t>3155</t>
  </si>
  <si>
    <t>Instituto Politécnico de Setúbal - Escola Superior de Saúde</t>
  </si>
  <si>
    <t>3152</t>
  </si>
  <si>
    <t>9092</t>
  </si>
  <si>
    <t>Instituto Politécnico de Setúbal - Escola Superior de Tecnologia de Setúbal</t>
  </si>
  <si>
    <t>Engenharia de Automação, Controlo e Instrumentação</t>
  </si>
  <si>
    <t>9862</t>
  </si>
  <si>
    <t>Tecnologia e Gestão Industrial (regime noturno)</t>
  </si>
  <si>
    <t>8515</t>
  </si>
  <si>
    <t>Tecnologias de Energia</t>
  </si>
  <si>
    <t>L124</t>
  </si>
  <si>
    <t>Tecnologias do Ambiente e do Mar</t>
  </si>
  <si>
    <t>3154</t>
  </si>
  <si>
    <t>9687</t>
  </si>
  <si>
    <t>Instituto Politécnico de Setúbal - Escola Superior de Tecnologia do Barreiro</t>
  </si>
  <si>
    <t>Bioinformática</t>
  </si>
  <si>
    <t>9090</t>
  </si>
  <si>
    <t>Engenharia Civil (regime noturno)</t>
  </si>
  <si>
    <t>L100</t>
  </si>
  <si>
    <t>Tecnologias do Petróleo</t>
  </si>
  <si>
    <t>3241</t>
  </si>
  <si>
    <t>Instituto Politécnico de Tomar - Escola Superior de Gestão de Tomar</t>
  </si>
  <si>
    <t>9640</t>
  </si>
  <si>
    <t>Gestão de Recursos Humanos e Comportamento Organizacional</t>
  </si>
  <si>
    <t>L207</t>
  </si>
  <si>
    <t>Turismo e Gestão do Património Cultural</t>
  </si>
  <si>
    <t>3243</t>
  </si>
  <si>
    <t>L371</t>
  </si>
  <si>
    <t>Instituto Politécnico de Tomar - Escola Superior de Tecnologia de Abrantes</t>
  </si>
  <si>
    <t>Cinema e Média Digitais</t>
  </si>
  <si>
    <t>L211</t>
  </si>
  <si>
    <t>Computação e Logística</t>
  </si>
  <si>
    <t>L297</t>
  </si>
  <si>
    <t>Comunicação Social: Jornalismo e Comunicação Empresarial</t>
  </si>
  <si>
    <t>L143</t>
  </si>
  <si>
    <t>Informática e Tecnologias Multimédia</t>
  </si>
  <si>
    <t>3242</t>
  </si>
  <si>
    <t>9380</t>
  </si>
  <si>
    <t>Instituto Politécnico de Tomar - Escola Superior de Tecnologia de Tomar</t>
  </si>
  <si>
    <t>Conservação e Restauro</t>
  </si>
  <si>
    <t>9644</t>
  </si>
  <si>
    <t>Design e Tecnologia das Artes Gráficas</t>
  </si>
  <si>
    <t>L186</t>
  </si>
  <si>
    <t>Gestão da Edificação e Obras</t>
  </si>
  <si>
    <t>L142</t>
  </si>
  <si>
    <t>Tecnologia Química</t>
  </si>
  <si>
    <t>3161</t>
  </si>
  <si>
    <t>Instituto Politécnico de Viana do Castelo - Escola Superior Agrária</t>
  </si>
  <si>
    <t>L164</t>
  </si>
  <si>
    <t>Engenharia do Ambiente e Geoinformática</t>
  </si>
  <si>
    <t>3164</t>
  </si>
  <si>
    <t>Instituto Politécnico de Viana do Castelo - Escola Superior de Ciências Empresariais</t>
  </si>
  <si>
    <t>8464</t>
  </si>
  <si>
    <t>Gestão da Distribuição e Logística</t>
  </si>
  <si>
    <t>L366</t>
  </si>
  <si>
    <t>Marketing e Comunicação Empresariais</t>
  </si>
  <si>
    <t>8516</t>
  </si>
  <si>
    <t>Organização e Gestão Empresariais</t>
  </si>
  <si>
    <t>3165</t>
  </si>
  <si>
    <t>L375</t>
  </si>
  <si>
    <t>Instituto Politécnico de Viana do Castelo - Escola Superior de Desporto e Lazer</t>
  </si>
  <si>
    <t>Animação Desportiva e Turismo Ativo</t>
  </si>
  <si>
    <t>3162</t>
  </si>
  <si>
    <t>L284</t>
  </si>
  <si>
    <t>Instituto Politécnico de Viana do Castelo - Escola Superior de Educação</t>
  </si>
  <si>
    <t>Artes e Cinema Digital</t>
  </si>
  <si>
    <t>L122</t>
  </si>
  <si>
    <t>Artes Plásticas e Tecnologias Artísticas</t>
  </si>
  <si>
    <t>7075</t>
  </si>
  <si>
    <t>Instituto Politécnico de Viana do Castelo - Escola Superior de Saúde</t>
  </si>
  <si>
    <t>3163</t>
  </si>
  <si>
    <t>9723</t>
  </si>
  <si>
    <t>Instituto Politécnico de Viana do Castelo - Escola Superior de Tecnologia e Gestão</t>
  </si>
  <si>
    <t>Design de Ambientes</t>
  </si>
  <si>
    <t>9727</t>
  </si>
  <si>
    <t>Design do Produto</t>
  </si>
  <si>
    <t>9743</t>
  </si>
  <si>
    <t>Engenharia Civil e do Ambiente</t>
  </si>
  <si>
    <t>8407</t>
  </si>
  <si>
    <t>Engenharia da Computação Gráfica e Multimédia</t>
  </si>
  <si>
    <t>L153</t>
  </si>
  <si>
    <t>Engenharia de Redes e Sistemas de Computadores</t>
  </si>
  <si>
    <t>9751</t>
  </si>
  <si>
    <t>Engenharia Mecatrónica</t>
  </si>
  <si>
    <t>L261</t>
  </si>
  <si>
    <t>Gastronomia e Artes Culinárias</t>
  </si>
  <si>
    <t>9148</t>
  </si>
  <si>
    <t>Gestão (regime noturno)</t>
  </si>
  <si>
    <t>L362</t>
  </si>
  <si>
    <t>Tecnologia Alimentar e Nutrição</t>
  </si>
  <si>
    <t>3185</t>
  </si>
  <si>
    <t>Instituto Politécnico de Viseu - Escola Superior Agrária de Viseu</t>
  </si>
  <si>
    <t>3181</t>
  </si>
  <si>
    <t>9681</t>
  </si>
  <si>
    <t>Instituto Politécnico de Viseu - Escola Superior de Educação de Viseu</t>
  </si>
  <si>
    <t>Artes Performativas</t>
  </si>
  <si>
    <t>9347</t>
  </si>
  <si>
    <t>Artes Plásticas e Multimédia</t>
  </si>
  <si>
    <t>9930</t>
  </si>
  <si>
    <t>Publicidade e Relações Públicas</t>
  </si>
  <si>
    <t>7085</t>
  </si>
  <si>
    <t>Instituto Politécnico de Viseu - Escola Superior de Saúde de Viseu</t>
  </si>
  <si>
    <t>3186</t>
  </si>
  <si>
    <t>9122</t>
  </si>
  <si>
    <t>Instituto Politécnico de Viseu - Escola Superior de Tecnologia e Gestão de Lamego</t>
  </si>
  <si>
    <t>Engenharia Informática e Telecomunicações</t>
  </si>
  <si>
    <t>9168</t>
  </si>
  <si>
    <t>Gestão e Informática</t>
  </si>
  <si>
    <t>9179</t>
  </si>
  <si>
    <t>Gestão Turística, Cultural e Patrimonial</t>
  </si>
  <si>
    <t>L116</t>
  </si>
  <si>
    <t>Secretariado de Administração</t>
  </si>
  <si>
    <t>3182</t>
  </si>
  <si>
    <t>9709</t>
  </si>
  <si>
    <t>Instituto Politécnico de Viseu - Escola Superior de Tecnologia e Gestão de Viseu</t>
  </si>
  <si>
    <t>Ciências e Tecnologia do Ambiente</t>
  </si>
  <si>
    <t>8296</t>
  </si>
  <si>
    <t>Gestão Industrial</t>
  </si>
  <si>
    <t>8517</t>
  </si>
  <si>
    <t>Tecnologia e Design de Mobiliário</t>
  </si>
  <si>
    <t>9491</t>
  </si>
  <si>
    <t>Tecnologias e Design de Multimédia</t>
  </si>
  <si>
    <t>6800</t>
  </si>
  <si>
    <t>9448</t>
  </si>
  <si>
    <t>ISCTE - Instituto Universitário de Lisboa</t>
  </si>
  <si>
    <t>Antropologia</t>
  </si>
  <si>
    <t>L188</t>
  </si>
  <si>
    <t>Ciência de Dados</t>
  </si>
  <si>
    <t>L189</t>
  </si>
  <si>
    <t>Ciência de Dados (regime pós-laboral)</t>
  </si>
  <si>
    <t>9019</t>
  </si>
  <si>
    <t>Ciência Política</t>
  </si>
  <si>
    <t>9081</t>
  </si>
  <si>
    <t>Economia</t>
  </si>
  <si>
    <t>9927</t>
  </si>
  <si>
    <t>História Moderna e Contemporânea</t>
  </si>
  <si>
    <t>9189</t>
  </si>
  <si>
    <t>Informática e Gestão de Empresas</t>
  </si>
  <si>
    <t>8366</t>
  </si>
  <si>
    <t>Informática e Gestão de Empresas (regime pós-laboral)</t>
  </si>
  <si>
    <t>9219</t>
  </si>
  <si>
    <t>Psicologia</t>
  </si>
  <si>
    <t>9240</t>
  </si>
  <si>
    <t>Sociologia</t>
  </si>
  <si>
    <t>8109</t>
  </si>
  <si>
    <t>Sociologia (regime pós-laboral)</t>
  </si>
  <si>
    <t>9257</t>
  </si>
  <si>
    <t>Arquitetura</t>
  </si>
  <si>
    <t>MI</t>
  </si>
  <si>
    <t>10 Semestres</t>
  </si>
  <si>
    <t>6810</t>
  </si>
  <si>
    <t>L278</t>
  </si>
  <si>
    <t>ISCTE – Instituto Universitário de Lisboa (Sintra)</t>
  </si>
  <si>
    <t>Desenvolvimento de Software e Aplicações</t>
  </si>
  <si>
    <t>L321</t>
  </si>
  <si>
    <t>Matemática Aplicada e Tecnologias Digitais</t>
  </si>
  <si>
    <t>L274</t>
  </si>
  <si>
    <t>Política, Economia e Sociedade</t>
  </si>
  <si>
    <t>L273</t>
  </si>
  <si>
    <t>Tecnologias Digitais e Automação</t>
  </si>
  <si>
    <t>L280</t>
  </si>
  <si>
    <t>Tecnologias Digitais e Gestão</t>
  </si>
  <si>
    <t>L277</t>
  </si>
  <si>
    <t>Tecnologias Digitais e Inteligência Artificial</t>
  </si>
  <si>
    <t>L282</t>
  </si>
  <si>
    <t>Tecnologias Digitais e Saúde</t>
  </si>
  <si>
    <t>L329</t>
  </si>
  <si>
    <t>Tecnologias Digitais e Segurança de Informação</t>
  </si>
  <si>
    <t>L281</t>
  </si>
  <si>
    <t>Tecnologias Digitais Educativas</t>
  </si>
  <si>
    <t>L311</t>
  </si>
  <si>
    <t>Tecnologias Digitais, Edifícios e Construção Sustentável</t>
  </si>
  <si>
    <t>7092</t>
  </si>
  <si>
    <t>Universidade dos Açores - Escola Superior de Saúde - Angra do Heroísmo</t>
  </si>
  <si>
    <t>7093</t>
  </si>
  <si>
    <t>Universidade dos Açores - Escola Superior de Saúde - Ponta Delgada</t>
  </si>
  <si>
    <t>0140</t>
  </si>
  <si>
    <t>9022</t>
  </si>
  <si>
    <t>Universidade dos Açores - Faculdade de Ciências Agrárias e do Ambiente</t>
  </si>
  <si>
    <t>Ciências Agrárias</t>
  </si>
  <si>
    <t>L344</t>
  </si>
  <si>
    <t>Guias de Natureza e Património</t>
  </si>
  <si>
    <t>8086</t>
  </si>
  <si>
    <t>Medicina Veterinária (preparatórios)</t>
  </si>
  <si>
    <t>Prep MI</t>
  </si>
  <si>
    <t>4 Semestres</t>
  </si>
  <si>
    <t>0160</t>
  </si>
  <si>
    <t>9011</t>
  </si>
  <si>
    <t>Universidade dos Açores - Faculdade de Ciências e Tecnologia</t>
  </si>
  <si>
    <t>Biologia</t>
  </si>
  <si>
    <t>A017</t>
  </si>
  <si>
    <t>Ciências do Oceano (ensino em inglês)</t>
  </si>
  <si>
    <t>8524</t>
  </si>
  <si>
    <t>Proteção Civil e Gestão de Riscos</t>
  </si>
  <si>
    <t>8571</t>
  </si>
  <si>
    <t>Ciências de Engenharia - Engenharia Mecânica; Engenharia Eletrotécnica e de Computadores (preparatórios)</t>
  </si>
  <si>
    <t>Prep L1</t>
  </si>
  <si>
    <t>8083</t>
  </si>
  <si>
    <t>Ciclo Básico de Medicina</t>
  </si>
  <si>
    <t>0150</t>
  </si>
  <si>
    <t>Universidade dos Açores - Faculdade de Ciências Sociais e Humanas</t>
  </si>
  <si>
    <t>9135</t>
  </si>
  <si>
    <t>Estudos Europeus</t>
  </si>
  <si>
    <t>L041</t>
  </si>
  <si>
    <t>Estudos Portugueses e Ingleses</t>
  </si>
  <si>
    <t>9181</t>
  </si>
  <si>
    <t>História</t>
  </si>
  <si>
    <t>7 Semestres</t>
  </si>
  <si>
    <t>0170</t>
  </si>
  <si>
    <t>Universidade dos Açores - Faculdade de Economia e Gestão</t>
  </si>
  <si>
    <t>3081</t>
  </si>
  <si>
    <t>9023</t>
  </si>
  <si>
    <t>Universidade do Algarve - Escola Superior de Educação e Comunicação</t>
  </si>
  <si>
    <t>Ciências da Comunicação</t>
  </si>
  <si>
    <t>8337</t>
  </si>
  <si>
    <t>Imagem Animada</t>
  </si>
  <si>
    <t>3082</t>
  </si>
  <si>
    <t>Universidade do Algarve - Escola Superior de Gestão, Hotelaria e Turismo</t>
  </si>
  <si>
    <t>3087</t>
  </si>
  <si>
    <t>Universidade do Algarve - Escola Superior de Gestão, Hotelaria e Turismo (Portimão)</t>
  </si>
  <si>
    <t>7035</t>
  </si>
  <si>
    <t>Universidade do Algarve - Escola Superior de Saúde</t>
  </si>
  <si>
    <t>0203</t>
  </si>
  <si>
    <t>Universidade do Algarve - Faculdade de Ciências e Tecnologia</t>
  </si>
  <si>
    <t>8258</t>
  </si>
  <si>
    <t>Arquitetura Paisagista</t>
  </si>
  <si>
    <t>9015</t>
  </si>
  <si>
    <t>Bioquímica</t>
  </si>
  <si>
    <t>L123</t>
  </si>
  <si>
    <t>Gestão Marinha e Costeira</t>
  </si>
  <si>
    <t>9210</t>
  </si>
  <si>
    <t>Matemática Aplicada à Economia e à Gestão</t>
  </si>
  <si>
    <t>9494</t>
  </si>
  <si>
    <t>Ciências Farmacêuticas</t>
  </si>
  <si>
    <t>0201</t>
  </si>
  <si>
    <t>9817</t>
  </si>
  <si>
    <t>Universidade do Algarve - Faculdade de Ciências Humanas e Sociais</t>
  </si>
  <si>
    <t>Artes Visuais</t>
  </si>
  <si>
    <t>9821</t>
  </si>
  <si>
    <t>Ciências da Educação e da Formação</t>
  </si>
  <si>
    <t>L252</t>
  </si>
  <si>
    <t>Línguas e Comunicação Intercultural</t>
  </si>
  <si>
    <t>9204</t>
  </si>
  <si>
    <t>Línguas, Literaturas e Culturas</t>
  </si>
  <si>
    <t>8509</t>
  </si>
  <si>
    <t>Património Cultural e Arqueologia</t>
  </si>
  <si>
    <t>0204</t>
  </si>
  <si>
    <t>Universidade do Algarve - Faculdade de Economia</t>
  </si>
  <si>
    <t>0206</t>
  </si>
  <si>
    <t>9351</t>
  </si>
  <si>
    <t>Universidade do Algarve - Faculdade de Medicina e Ciências Biomédicas</t>
  </si>
  <si>
    <t>Ciências Biomédicas</t>
  </si>
  <si>
    <t>8388</t>
  </si>
  <si>
    <t>Medicina</t>
  </si>
  <si>
    <t>12 Semestres</t>
  </si>
  <si>
    <t>3083</t>
  </si>
  <si>
    <t>Universidade do Algarve - Instituto Superior de Engenharia</t>
  </si>
  <si>
    <t>L269</t>
  </si>
  <si>
    <t>Engenharia de Sistemas e Tecnologias Informáticas</t>
  </si>
  <si>
    <t>0300</t>
  </si>
  <si>
    <t>Universidade de Aveiro</t>
  </si>
  <si>
    <t>9012</t>
  </si>
  <si>
    <t>Biologia e Geologia</t>
  </si>
  <si>
    <t>9041</t>
  </si>
  <si>
    <t>Ciências do Mar</t>
  </si>
  <si>
    <t>L221</t>
  </si>
  <si>
    <t>Engenharia Aeroespacial</t>
  </si>
  <si>
    <t>L223</t>
  </si>
  <si>
    <t>Engenharia Computacional</t>
  </si>
  <si>
    <t>L202</t>
  </si>
  <si>
    <t>Engenharia de Automação Industrial</t>
  </si>
  <si>
    <t>L217</t>
  </si>
  <si>
    <t>Engenharia de Computadores e Informática</t>
  </si>
  <si>
    <t>9096</t>
  </si>
  <si>
    <t>Engenharia de Materiais</t>
  </si>
  <si>
    <t>9113</t>
  </si>
  <si>
    <t>Engenharia Física</t>
  </si>
  <si>
    <t>9141</t>
  </si>
  <si>
    <t>Física</t>
  </si>
  <si>
    <t>9146</t>
  </si>
  <si>
    <t>Geologia</t>
  </si>
  <si>
    <t>L187</t>
  </si>
  <si>
    <t>Gestão e Planeamento em Turismo</t>
  </si>
  <si>
    <t>9194</t>
  </si>
  <si>
    <t>Línguas e Estudos Editoriais</t>
  </si>
  <si>
    <t>9196</t>
  </si>
  <si>
    <t>Línguas e Relações Empresariais</t>
  </si>
  <si>
    <t>9209</t>
  </si>
  <si>
    <t>Matemática</t>
  </si>
  <si>
    <t>L298</t>
  </si>
  <si>
    <t>Meteorologia, Oceanografia e Clima</t>
  </si>
  <si>
    <t>L254</t>
  </si>
  <si>
    <t>Multimédia e Tecnologias da Comunicação</t>
  </si>
  <si>
    <t>9214</t>
  </si>
  <si>
    <t>Música</t>
  </si>
  <si>
    <t>9223</t>
  </si>
  <si>
    <t>Química</t>
  </si>
  <si>
    <t>9252</t>
  </si>
  <si>
    <t>Tradução</t>
  </si>
  <si>
    <t>9813</t>
  </si>
  <si>
    <t>6 Anos</t>
  </si>
  <si>
    <t>3014</t>
  </si>
  <si>
    <t>L299</t>
  </si>
  <si>
    <t>Universidade de Aveiro - Escola Superior de Design, Gestão e Tecnologia da Produção de Aveiro-Norte</t>
  </si>
  <si>
    <t>Automação e Sistemas de Produção</t>
  </si>
  <si>
    <t>L138</t>
  </si>
  <si>
    <t>Design de Produto e Tecnologia</t>
  </si>
  <si>
    <t>3013</t>
  </si>
  <si>
    <t>Universidade de Aveiro - Escola Superior de Saúde de Aveiro</t>
  </si>
  <si>
    <t>3012</t>
  </si>
  <si>
    <t>L194</t>
  </si>
  <si>
    <t>Universidade de Aveiro - Escola Superior de Tecnologia e Gestão de Águeda</t>
  </si>
  <si>
    <t>Eletrónica e Mecânica Industrial</t>
  </si>
  <si>
    <t>L346</t>
  </si>
  <si>
    <t>Engenharia Informática Aplicada</t>
  </si>
  <si>
    <t>8405</t>
  </si>
  <si>
    <t>Gestão da Qualidade</t>
  </si>
  <si>
    <t>9235</t>
  </si>
  <si>
    <t>Secretariado e Comunicação Empresarial</t>
  </si>
  <si>
    <t>3011</t>
  </si>
  <si>
    <t>Universidade de Aveiro - Instituto Superior de Contabilidade e Administração da Universidade de Aveiro</t>
  </si>
  <si>
    <t>9888</t>
  </si>
  <si>
    <t>Finanças (regime pós-laboral)</t>
  </si>
  <si>
    <t>0400</t>
  </si>
  <si>
    <t>Universidade da Beira Interior</t>
  </si>
  <si>
    <t>9020</t>
  </si>
  <si>
    <t>Ciência Política e Relações Internacionais</t>
  </si>
  <si>
    <t>9025</t>
  </si>
  <si>
    <t>Ciências da Cultura</t>
  </si>
  <si>
    <t>9707</t>
  </si>
  <si>
    <t>Ciências do Desporto</t>
  </si>
  <si>
    <t>L331</t>
  </si>
  <si>
    <t>Computação Criativa e Realidade Virtual</t>
  </si>
  <si>
    <t>9071</t>
  </si>
  <si>
    <t>Design de Moda</t>
  </si>
  <si>
    <t>9075</t>
  </si>
  <si>
    <t>Design Multimédia</t>
  </si>
  <si>
    <t>9740</t>
  </si>
  <si>
    <t>Engenharia Aeronáutica</t>
  </si>
  <si>
    <t>L295</t>
  </si>
  <si>
    <t>Engenharia Mecânica Computacional</t>
  </si>
  <si>
    <t>9918</t>
  </si>
  <si>
    <t>Estudos Portugueses e Espanhóis</t>
  </si>
  <si>
    <t>9139</t>
  </si>
  <si>
    <t>Filosofia</t>
  </si>
  <si>
    <t>L205</t>
  </si>
  <si>
    <t>Física e Aplicações</t>
  </si>
  <si>
    <t>L303</t>
  </si>
  <si>
    <t>Informática Web, Móvel e na Nuvem</t>
  </si>
  <si>
    <t>L227</t>
  </si>
  <si>
    <t>Inteligência Artificial e Ciência de Dados</t>
  </si>
  <si>
    <t>9835</t>
  </si>
  <si>
    <t>Matemática e Aplicações</t>
  </si>
  <si>
    <t>8184</t>
  </si>
  <si>
    <t>Optometria e Ciências da Visão</t>
  </si>
  <si>
    <t>9225</t>
  </si>
  <si>
    <t>Química Industrial</t>
  </si>
  <si>
    <t>L258</t>
  </si>
  <si>
    <t>Tecnologia e Produto de Moda Sustentável</t>
  </si>
  <si>
    <t>0508</t>
  </si>
  <si>
    <t>Universidade de Coimbra - Faculdade de Ciências do Desporto e Educação Física</t>
  </si>
  <si>
    <t>0501</t>
  </si>
  <si>
    <t>Universidade de Coimbra - Faculdade de Ciências e Tecnologia</t>
  </si>
  <si>
    <t>9891</t>
  </si>
  <si>
    <t>Design e Multimédia</t>
  </si>
  <si>
    <t>L192</t>
  </si>
  <si>
    <t>Engenharia e Ciência de Dados</t>
  </si>
  <si>
    <t>L285</t>
  </si>
  <si>
    <t>Gestão de Cidades Sustentáveis e Inteligentes</t>
  </si>
  <si>
    <t>8408</t>
  </si>
  <si>
    <t>Química Medicinal</t>
  </si>
  <si>
    <t>0502</t>
  </si>
  <si>
    <t>Universidade de Coimbra - Faculdade de Direito</t>
  </si>
  <si>
    <t>9078</t>
  </si>
  <si>
    <t>Direito</t>
  </si>
  <si>
    <t>0503</t>
  </si>
  <si>
    <t>Universidade de Coimbra - Faculdade de Economia</t>
  </si>
  <si>
    <t>9229</t>
  </si>
  <si>
    <t>Relações Internacionais</t>
  </si>
  <si>
    <t>0504</t>
  </si>
  <si>
    <t>9819</t>
  </si>
  <si>
    <t>Universidade de Coimbra - Faculdade de Farmácia</t>
  </si>
  <si>
    <t>Ciências Bioanalíticas</t>
  </si>
  <si>
    <t>9832</t>
  </si>
  <si>
    <t>Farmácia Biomédica</t>
  </si>
  <si>
    <t>0505</t>
  </si>
  <si>
    <t>9006</t>
  </si>
  <si>
    <t>Universidade de Coimbra - Faculdade de Letras</t>
  </si>
  <si>
    <t>Arqueologia</t>
  </si>
  <si>
    <t>9694</t>
  </si>
  <si>
    <t>Ciência da Informação</t>
  </si>
  <si>
    <t>9132</t>
  </si>
  <si>
    <t>Estudos Artísticos</t>
  </si>
  <si>
    <t>9133</t>
  </si>
  <si>
    <t>Estudos Clássicos</t>
  </si>
  <si>
    <t>9143</t>
  </si>
  <si>
    <t>Geografia</t>
  </si>
  <si>
    <t>9182</t>
  </si>
  <si>
    <t>História da Arte</t>
  </si>
  <si>
    <t>9779</t>
  </si>
  <si>
    <t>Línguas Modernas</t>
  </si>
  <si>
    <t>8393</t>
  </si>
  <si>
    <t>Português</t>
  </si>
  <si>
    <t>L109</t>
  </si>
  <si>
    <t>Turismo, Território e Patrimónios</t>
  </si>
  <si>
    <t>0506</t>
  </si>
  <si>
    <t>Universidade de Coimbra - Faculdade de Medicina</t>
  </si>
  <si>
    <t>9548</t>
  </si>
  <si>
    <t>Medicina Dentária</t>
  </si>
  <si>
    <t>0507</t>
  </si>
  <si>
    <t>9026</t>
  </si>
  <si>
    <t>Universidade de Coimbra - Faculdade de Psicologia e de Ciências da Educação</t>
  </si>
  <si>
    <t>Ciências da Educação</t>
  </si>
  <si>
    <t>0520</t>
  </si>
  <si>
    <t>Universidade de Coimbra (Campus Figueira da Foz)</t>
  </si>
  <si>
    <t>0603</t>
  </si>
  <si>
    <t>Universidade de Évora - Escola de Artes</t>
  </si>
  <si>
    <t>0602</t>
  </si>
  <si>
    <t>Universidade de Évora - Escola de Ciências e Tecnologia</t>
  </si>
  <si>
    <t>8262</t>
  </si>
  <si>
    <t>Biologia Humana</t>
  </si>
  <si>
    <t>9818</t>
  </si>
  <si>
    <t>Ciência e Tecnologia Animal</t>
  </si>
  <si>
    <t>L090</t>
  </si>
  <si>
    <t>Ecologia e Ambiente</t>
  </si>
  <si>
    <t>9847</t>
  </si>
  <si>
    <t>Medicina Veterinária</t>
  </si>
  <si>
    <t>11 Semestres</t>
  </si>
  <si>
    <t>0604</t>
  </si>
  <si>
    <t>Universidade de Évora - Escola de Ciências Sociais</t>
  </si>
  <si>
    <t>L365</t>
  </si>
  <si>
    <t>Filosofia e Cultura Contemporânea</t>
  </si>
  <si>
    <t>8251</t>
  </si>
  <si>
    <t>História e Arqueologia</t>
  </si>
  <si>
    <t>L047</t>
  </si>
  <si>
    <t>Línguas e Literaturas</t>
  </si>
  <si>
    <t>9787</t>
  </si>
  <si>
    <t>Património Cultural</t>
  </si>
  <si>
    <t>0605</t>
  </si>
  <si>
    <t>L256</t>
  </si>
  <si>
    <t>Universidade de Évora - Escola de Saúde e Desenvolvimento Humano</t>
  </si>
  <si>
    <t>Ciências Biomédicas e da Saúde</t>
  </si>
  <si>
    <t>9841</t>
  </si>
  <si>
    <t>Reabilitação Psicomotora</t>
  </si>
  <si>
    <t>7030</t>
  </si>
  <si>
    <t>Universidade de Évora - Escola Superior de Enfermagem de São João de Deus</t>
  </si>
  <si>
    <t>1501</t>
  </si>
  <si>
    <t>Universidade de Lisboa - Faculdade de Arquitetura</t>
  </si>
  <si>
    <t>5 Anos</t>
  </si>
  <si>
    <t>1502</t>
  </si>
  <si>
    <t>9904</t>
  </si>
  <si>
    <t>Universidade de Lisboa - Faculdade de Belas-Artes</t>
  </si>
  <si>
    <t>Arte Multimédia</t>
  </si>
  <si>
    <t>L010</t>
  </si>
  <si>
    <t>Ciências da Arte e do Património</t>
  </si>
  <si>
    <t>8399</t>
  </si>
  <si>
    <t>Desenho</t>
  </si>
  <si>
    <t>9072</t>
  </si>
  <si>
    <t>Design de Equipamento</t>
  </si>
  <si>
    <t>9754</t>
  </si>
  <si>
    <t>Escultura</t>
  </si>
  <si>
    <t>9790</t>
  </si>
  <si>
    <t>Pintura</t>
  </si>
  <si>
    <t>1503</t>
  </si>
  <si>
    <t>Universidade de Lisboa - Faculdade de Ciências</t>
  </si>
  <si>
    <t>L204</t>
  </si>
  <si>
    <t>Engenharia Biomédica e Biofísica</t>
  </si>
  <si>
    <t>L214</t>
  </si>
  <si>
    <t>Engenharia da Energia e Ambiente</t>
  </si>
  <si>
    <t>L096</t>
  </si>
  <si>
    <t>Engenharia Geoespacial</t>
  </si>
  <si>
    <t>9381</t>
  </si>
  <si>
    <t>Estatística Aplicada</t>
  </si>
  <si>
    <t>9385</t>
  </si>
  <si>
    <t>Matemática Aplicada</t>
  </si>
  <si>
    <t>9212</t>
  </si>
  <si>
    <t>Meteorologia, Oceanografia e Geofísica</t>
  </si>
  <si>
    <t>9226</t>
  </si>
  <si>
    <t>Química Tecnológica</t>
  </si>
  <si>
    <t>L079</t>
  </si>
  <si>
    <t>Tecnologias de Informação</t>
  </si>
  <si>
    <t>1504</t>
  </si>
  <si>
    <t>Universidade de Lisboa - Faculdade de Direito</t>
  </si>
  <si>
    <t>8358</t>
  </si>
  <si>
    <t>Direito (regime pós-laboral)</t>
  </si>
  <si>
    <t>1505</t>
  </si>
  <si>
    <t>Universidade de Lisboa - Faculdade de Farmácia</t>
  </si>
  <si>
    <t>1506</t>
  </si>
  <si>
    <t>Universidade de Lisboa - Faculdade de Letras</t>
  </si>
  <si>
    <t>8413</t>
  </si>
  <si>
    <t>Artes e Humanidades</t>
  </si>
  <si>
    <t>9040</t>
  </si>
  <si>
    <t>Ciências da Linguagem</t>
  </si>
  <si>
    <t>9131</t>
  </si>
  <si>
    <t>Estudos Africanos</t>
  </si>
  <si>
    <t>9914</t>
  </si>
  <si>
    <t>Estudos Asiáticos</t>
  </si>
  <si>
    <t>L097</t>
  </si>
  <si>
    <t>Estudos Comparatistas</t>
  </si>
  <si>
    <t>L288</t>
  </si>
  <si>
    <t>Estudos de Cultura e Comunicação Intercultural</t>
  </si>
  <si>
    <t>8458</t>
  </si>
  <si>
    <t>Estudos Gerais</t>
  </si>
  <si>
    <t>9917</t>
  </si>
  <si>
    <t>Estudos Portugueses</t>
  </si>
  <si>
    <t>1507</t>
  </si>
  <si>
    <t>9554</t>
  </si>
  <si>
    <t>Universidade de Lisboa - Faculdade de Medicina</t>
  </si>
  <si>
    <t>Ciências da Nutrição</t>
  </si>
  <si>
    <t>1508</t>
  </si>
  <si>
    <t>Universidade de Lisboa - Faculdade de Medicina Dentária</t>
  </si>
  <si>
    <t>9791</t>
  </si>
  <si>
    <t>Prótese Dentária</t>
  </si>
  <si>
    <t>1509</t>
  </si>
  <si>
    <t>Universidade de Lisboa - Faculdade de Medicina Veterinária</t>
  </si>
  <si>
    <t>1510</t>
  </si>
  <si>
    <t>Universidade de Lisboa - Faculdade de Motricidade Humana</t>
  </si>
  <si>
    <t>9162</t>
  </si>
  <si>
    <t>Gestão do Desporto</t>
  </si>
  <si>
    <t>1511</t>
  </si>
  <si>
    <t>Universidade de Lisboa - Faculdade de Psicologia</t>
  </si>
  <si>
    <t>1513</t>
  </si>
  <si>
    <t>L040</t>
  </si>
  <si>
    <t>Universidade de Lisboa - Instituto de Educação</t>
  </si>
  <si>
    <t>Educação e Formação</t>
  </si>
  <si>
    <t>1514</t>
  </si>
  <si>
    <t>Universidade de Lisboa - Instituto de Geografia e Ordenamento do Território</t>
  </si>
  <si>
    <t>8411</t>
  </si>
  <si>
    <t>Planeamento e Gestão do Território</t>
  </si>
  <si>
    <t>1515</t>
  </si>
  <si>
    <t>Universidade de Lisboa - Instituto Superior de Agronomia</t>
  </si>
  <si>
    <t>8377</t>
  </si>
  <si>
    <t>Engenharia Florestal e dos Recursos Naturais</t>
  </si>
  <si>
    <t>1516</t>
  </si>
  <si>
    <t>Universidade de Lisboa - Instituto Superior de Ciências Sociais e Políticas</t>
  </si>
  <si>
    <t>8102</t>
  </si>
  <si>
    <t>Administração Pública (regime pós-laboral)</t>
  </si>
  <si>
    <t>8363</t>
  </si>
  <si>
    <t>Administração Pública e Políticas do Território (regime pós-laboral)</t>
  </si>
  <si>
    <t>8364</t>
  </si>
  <si>
    <t>Relações Internacionais (regime pós-laboral)</t>
  </si>
  <si>
    <t>1517</t>
  </si>
  <si>
    <t>Universidade de Lisboa - Instituto Superior de Economia e Gestão</t>
  </si>
  <si>
    <t>A006</t>
  </si>
  <si>
    <t>Economia (ensino em inglês)</t>
  </si>
  <si>
    <t>A013</t>
  </si>
  <si>
    <t>Finanças (ensino em inglês)</t>
  </si>
  <si>
    <t>A001</t>
  </si>
  <si>
    <t>Gestão (ensino em inglês)</t>
  </si>
  <si>
    <t>A018</t>
  </si>
  <si>
    <t>Matemática Aplicada à Economia e à Gestão (ensino em inglês)</t>
  </si>
  <si>
    <t>1518</t>
  </si>
  <si>
    <t>Universidade de Lisboa - Instituto Superior Técnico</t>
  </si>
  <si>
    <t>9474</t>
  </si>
  <si>
    <t>Engenharia Biológica</t>
  </si>
  <si>
    <t>L239</t>
  </si>
  <si>
    <t>Engenharia de Minas e Recursos Energéticos</t>
  </si>
  <si>
    <t>L233</t>
  </si>
  <si>
    <t>Engenharia Física Tecnológica</t>
  </si>
  <si>
    <t>L162</t>
  </si>
  <si>
    <t>Engenharia Naval e Oceânica</t>
  </si>
  <si>
    <t>9345</t>
  </si>
  <si>
    <t>Matemática Aplicada e Computação</t>
  </si>
  <si>
    <t>1519</t>
  </si>
  <si>
    <t>Universidade de Lisboa - Instituto Superior Técnico (Tagus Park)</t>
  </si>
  <si>
    <t>9912</t>
  </si>
  <si>
    <t>Engenharia Eletrónica</t>
  </si>
  <si>
    <t>1320</t>
  </si>
  <si>
    <t>Universidade da Madeira - Escola Superior de Saúde</t>
  </si>
  <si>
    <t>1321</t>
  </si>
  <si>
    <t>Universidade da Madeira - Escola Superior de Tecnologias e Gestão</t>
  </si>
  <si>
    <t>1306</t>
  </si>
  <si>
    <t>Universidade da Madeira - Faculdade de Artes e Humanidades</t>
  </si>
  <si>
    <t>9720</t>
  </si>
  <si>
    <t>Comunicação, Cultura e Organizações</t>
  </si>
  <si>
    <t>L150</t>
  </si>
  <si>
    <t>Estudos de Cultura</t>
  </si>
  <si>
    <t>1309</t>
  </si>
  <si>
    <t>Universidade da Madeira - Faculdade de Ciências da Vida</t>
  </si>
  <si>
    <t>1307</t>
  </si>
  <si>
    <t>Universidade da Madeira - Faculdade de Ciências Exatas e da Engenharia</t>
  </si>
  <si>
    <t>9107</t>
  </si>
  <si>
    <t>Engenharia Eletrónica e Telecomunicações</t>
  </si>
  <si>
    <t>L367</t>
  </si>
  <si>
    <t>Engenharia Física e Computacional</t>
  </si>
  <si>
    <t>1308</t>
  </si>
  <si>
    <t>Universidade da Madeira - Faculdade de Ciências Sociais</t>
  </si>
  <si>
    <t>9736</t>
  </si>
  <si>
    <t>Educação Física e Desporto</t>
  </si>
  <si>
    <t>1000</t>
  </si>
  <si>
    <t>Universidade do Minho</t>
  </si>
  <si>
    <t>9688</t>
  </si>
  <si>
    <t>Biologia Aplicada</t>
  </si>
  <si>
    <t>9397</t>
  </si>
  <si>
    <t>Ciências da Computação</t>
  </si>
  <si>
    <t>9379</t>
  </si>
  <si>
    <t>Ciências do Ambiente</t>
  </si>
  <si>
    <t>L078</t>
  </si>
  <si>
    <t>Criminologia e Justiça Criminal</t>
  </si>
  <si>
    <t>8494</t>
  </si>
  <si>
    <t>Design de Produto</t>
  </si>
  <si>
    <t>9499</t>
  </si>
  <si>
    <t>Design e Marketing de Moda</t>
  </si>
  <si>
    <t>9353</t>
  </si>
  <si>
    <t>Educação</t>
  </si>
  <si>
    <t>8427</t>
  </si>
  <si>
    <t>Educação (regime pós-laboral)</t>
  </si>
  <si>
    <t>L229</t>
  </si>
  <si>
    <t>Engenharia de Polímeros</t>
  </si>
  <si>
    <t>L215</t>
  </si>
  <si>
    <t>Engenharia e Gestão de Sistemas de Informação</t>
  </si>
  <si>
    <t>L218</t>
  </si>
  <si>
    <t>Engenharia Eletrónica Industrial e Computadores</t>
  </si>
  <si>
    <t>9127</t>
  </si>
  <si>
    <t>Engenharia Têxtil</t>
  </si>
  <si>
    <t>9134</t>
  </si>
  <si>
    <t>Estudos Culturais</t>
  </si>
  <si>
    <t>L147</t>
  </si>
  <si>
    <t>Estudos Orientais: Estudos Chineses e Japoneses</t>
  </si>
  <si>
    <t>8183</t>
  </si>
  <si>
    <t>Geografia e Planeamento</t>
  </si>
  <si>
    <t>9192</t>
  </si>
  <si>
    <t>Línguas Aplicadas</t>
  </si>
  <si>
    <t>9195</t>
  </si>
  <si>
    <t>Línguas e Literaturas Europeias</t>
  </si>
  <si>
    <t>L112</t>
  </si>
  <si>
    <t>Proteção Civil e Gestão do Território</t>
  </si>
  <si>
    <t>7010</t>
  </si>
  <si>
    <t>Universidade do Minho - Escola Superior de Enfermagem</t>
  </si>
  <si>
    <t>0903</t>
  </si>
  <si>
    <t>9348</t>
  </si>
  <si>
    <t>Universidade Nova de Lisboa - Faculdade de Ciências e Tecnologia</t>
  </si>
  <si>
    <t>Biologia Celular e Molecular</t>
  </si>
  <si>
    <t>8036</t>
  </si>
  <si>
    <t>Conservação - Restauro</t>
  </si>
  <si>
    <t>L358</t>
  </si>
  <si>
    <t>Engenharia de Comunicações e de Informação</t>
  </si>
  <si>
    <t>L231</t>
  </si>
  <si>
    <t>Engenharia de Micro e Nanotecnologias</t>
  </si>
  <si>
    <t>L167</t>
  </si>
  <si>
    <t>Matemática Aplicada à Gestão do Risco</t>
  </si>
  <si>
    <t>9224</t>
  </si>
  <si>
    <t>Química Aplicada</t>
  </si>
  <si>
    <t>L286</t>
  </si>
  <si>
    <t>Tecnologia Agro-Industrial</t>
  </si>
  <si>
    <t>0901</t>
  </si>
  <si>
    <t>Universidade Nova de Lisboa - Faculdade de Ciências Médicas</t>
  </si>
  <si>
    <t>0902</t>
  </si>
  <si>
    <t>Universidade Nova de Lisboa - Faculdade de Ciências Sociais e Humanas</t>
  </si>
  <si>
    <t>9046</t>
  </si>
  <si>
    <t>Ciências Musicais</t>
  </si>
  <si>
    <t>9145</t>
  </si>
  <si>
    <t>Geografia e Planeamento Regional</t>
  </si>
  <si>
    <t>L113</t>
  </si>
  <si>
    <t>Português e Gestão</t>
  </si>
  <si>
    <t>0911</t>
  </si>
  <si>
    <t>Universidade Nova de Lisboa - Faculdade de Direito</t>
  </si>
  <si>
    <t>0904</t>
  </si>
  <si>
    <t>Universidade Nova de Lisboa - Faculdade de Economia</t>
  </si>
  <si>
    <t>0906</t>
  </si>
  <si>
    <t>Universidade Nova de Lisboa - Instituto Superior de Estatística e Gestão de Informação</t>
  </si>
  <si>
    <t>9155</t>
  </si>
  <si>
    <t>Gestão de Informação</t>
  </si>
  <si>
    <t>8259</t>
  </si>
  <si>
    <t>Sistemas e Tecnologias de Informação</t>
  </si>
  <si>
    <t>0913</t>
  </si>
  <si>
    <t>Universidade Nova de Lisboa (Campus Cairo)</t>
  </si>
  <si>
    <t>L370</t>
  </si>
  <si>
    <t>Geologia para a Sustentabilidade</t>
  </si>
  <si>
    <t>1102</t>
  </si>
  <si>
    <t>Universidade do Porto - Faculdade de Arquitetura</t>
  </si>
  <si>
    <t>5402</t>
  </si>
  <si>
    <t>Universidade do Porto - Faculdade de Belas-Artes</t>
  </si>
  <si>
    <t>1103</t>
  </si>
  <si>
    <t>Universidade do Porto - Faculdade de Ciências</t>
  </si>
  <si>
    <t>9696</t>
  </si>
  <si>
    <t>Ciência de Computadores</t>
  </si>
  <si>
    <t>1101</t>
  </si>
  <si>
    <t>Universidade do Porto - Faculdade de Ciências da Nutrição e da Alimentação</t>
  </si>
  <si>
    <t>1111</t>
  </si>
  <si>
    <t>Universidade do Porto - Faculdade de Desporto</t>
  </si>
  <si>
    <t>1114</t>
  </si>
  <si>
    <t>9066</t>
  </si>
  <si>
    <t>Universidade do Porto - Faculdade de Direito</t>
  </si>
  <si>
    <t>Criminologia</t>
  </si>
  <si>
    <t>1104</t>
  </si>
  <si>
    <t>Universidade do Porto - Faculdade de Economia</t>
  </si>
  <si>
    <t>1105</t>
  </si>
  <si>
    <t>Universidade do Porto - Faculdade de Engenharia</t>
  </si>
  <si>
    <t>L236</t>
  </si>
  <si>
    <t>Engenharia de Minas e Geo-Ambiente</t>
  </si>
  <si>
    <t>L224</t>
  </si>
  <si>
    <t>Engenharia Informática e Computação</t>
  </si>
  <si>
    <t>1106</t>
  </si>
  <si>
    <t>Universidade do Porto - Faculdade de Farmácia</t>
  </si>
  <si>
    <t>1107</t>
  </si>
  <si>
    <t>Universidade do Porto - Faculdade de Letras</t>
  </si>
  <si>
    <t>9197</t>
  </si>
  <si>
    <t>Línguas e Relações Internacionais</t>
  </si>
  <si>
    <t>L251</t>
  </si>
  <si>
    <t>Literatura e Estudos Interartes</t>
  </si>
  <si>
    <t>1108</t>
  </si>
  <si>
    <t>L307</t>
  </si>
  <si>
    <t>Universidade do Porto - Faculdade de Medicina</t>
  </si>
  <si>
    <t>Saúde Digital e Inovação Biomédica</t>
  </si>
  <si>
    <t>1113</t>
  </si>
  <si>
    <t>Universidade do Porto - Faculdade de Medicina Dentária</t>
  </si>
  <si>
    <t>1109</t>
  </si>
  <si>
    <t>Universidade do Porto - Faculdade de Psicologia e de Ciências da Educação</t>
  </si>
  <si>
    <t>1110</t>
  </si>
  <si>
    <t>9708</t>
  </si>
  <si>
    <t>Universidade do Porto - Instituto de Ciências Biomédicas Abel Salazar</t>
  </si>
  <si>
    <t>Ciências do Meio Aquático</t>
  </si>
  <si>
    <t>1201</t>
  </si>
  <si>
    <t>Universidade de Trás-os-Montes e Alto Douro - Escola de Ciências Agrárias e Veterinárias</t>
  </si>
  <si>
    <t>L372</t>
  </si>
  <si>
    <t>Ciências e Tecnologias Florestais</t>
  </si>
  <si>
    <t>L352</t>
  </si>
  <si>
    <t>Ciência Animal</t>
  </si>
  <si>
    <t>1204</t>
  </si>
  <si>
    <t>Universidade de Trás-os-Montes e Alto Douro - Escola de Ciências da Vida e do Ambiente</t>
  </si>
  <si>
    <t>9761</t>
  </si>
  <si>
    <t>Genética e Biotecnologia</t>
  </si>
  <si>
    <t>1203</t>
  </si>
  <si>
    <t>L345</t>
  </si>
  <si>
    <t>Universidade de Trás-os-Montes e Alto Douro - Escola de Ciências e Tecnologia</t>
  </si>
  <si>
    <t>Cidades Sustentáveis e Inteligentes</t>
  </si>
  <si>
    <t>9052</t>
  </si>
  <si>
    <t>Comunicação e Multimédia</t>
  </si>
  <si>
    <t>L253</t>
  </si>
  <si>
    <t>Design Sustentável</t>
  </si>
  <si>
    <t>L193</t>
  </si>
  <si>
    <t>Matemática Aplicada e Ciência de Dados</t>
  </si>
  <si>
    <t>1202</t>
  </si>
  <si>
    <t>Universidade de Trás-os-Montes e Alto Douro - Escola de Ciências Humanas e Sociais</t>
  </si>
  <si>
    <t>L312</t>
  </si>
  <si>
    <t>Cultura e Transformação Digital</t>
  </si>
  <si>
    <t>9803</t>
  </si>
  <si>
    <t>Teatro e Artes Performativas</t>
  </si>
  <si>
    <t>7080</t>
  </si>
  <si>
    <t>Universidade de Trás-os-Montes e Alto Douro - Escola Superior de Saúde</t>
  </si>
  <si>
    <t>Total Vagas
(CI+CL+RE+CE)</t>
  </si>
  <si>
    <t>2710</t>
  </si>
  <si>
    <t>Atlântica - Instituto Universitário</t>
  </si>
  <si>
    <t>L200</t>
  </si>
  <si>
    <t>Gestão da Segurança, Emergência e Protecção Civil</t>
  </si>
  <si>
    <t>9159</t>
  </si>
  <si>
    <t>Gestão de Sistemas e Computação</t>
  </si>
  <si>
    <t>L197</t>
  </si>
  <si>
    <t>Gestão do Transporte Aéreo</t>
  </si>
  <si>
    <t>9170</t>
  </si>
  <si>
    <t>Gestão em Saúde</t>
  </si>
  <si>
    <t>L369</t>
  </si>
  <si>
    <t>Design UX/UI</t>
  </si>
  <si>
    <t>4002</t>
  </si>
  <si>
    <t>Academia Nacional Superior de Orquestra</t>
  </si>
  <si>
    <t>4020</t>
  </si>
  <si>
    <t>9174</t>
  </si>
  <si>
    <t>Gestão Imobiliária</t>
  </si>
  <si>
    <t>4010</t>
  </si>
  <si>
    <t>9682</t>
  </si>
  <si>
    <t>Escola Superior Artística do Porto</t>
  </si>
  <si>
    <t>Artes Plásticas e Intermédia</t>
  </si>
  <si>
    <t>9683</t>
  </si>
  <si>
    <t>Artes Visuais - Fotografia</t>
  </si>
  <si>
    <t>L356</t>
  </si>
  <si>
    <t>Banda Desenhada e Narrativas Gráficas</t>
  </si>
  <si>
    <t>4069</t>
  </si>
  <si>
    <t>L170</t>
  </si>
  <si>
    <t>Escola Superior de Artes e Design</t>
  </si>
  <si>
    <t>Artes Digitais e Multimédia</t>
  </si>
  <si>
    <t>4076</t>
  </si>
  <si>
    <t>Escola Superior de Educação de Fafe</t>
  </si>
  <si>
    <t>4080</t>
  </si>
  <si>
    <t>Escola Superior de Educação de João de Deus</t>
  </si>
  <si>
    <t>4096</t>
  </si>
  <si>
    <t>Escola Superior de Enfermagem São Francisco das Misericórdias</t>
  </si>
  <si>
    <t>4098</t>
  </si>
  <si>
    <t>Escola Superior de Enfermagem de São José de Cluny</t>
  </si>
  <si>
    <t>4085</t>
  </si>
  <si>
    <t>Escola Superior de Educação de Paula Frassinetti</t>
  </si>
  <si>
    <t>4141</t>
  </si>
  <si>
    <t>9169</t>
  </si>
  <si>
    <t>Escola Superior de Negócios Atlântico</t>
  </si>
  <si>
    <t>Gestão e Negócios</t>
  </si>
  <si>
    <t>4105</t>
  </si>
  <si>
    <t>Escola Superior de Saúde do Alcoitão</t>
  </si>
  <si>
    <t>4590</t>
  </si>
  <si>
    <t>Escola Superior de Saúde Atlântica</t>
  </si>
  <si>
    <t>4110</t>
  </si>
  <si>
    <t>Escola Superior de Saúde Cruz Vermelha Portuguesa - Alto Tâmega</t>
  </si>
  <si>
    <t>4091</t>
  </si>
  <si>
    <t>8137</t>
  </si>
  <si>
    <t>Escola Superior de Saúde da Cruz Vermelha Portuguesa - Lisboa</t>
  </si>
  <si>
    <t>Cardiopneumologia</t>
  </si>
  <si>
    <t>8249</t>
  </si>
  <si>
    <t>Podologia</t>
  </si>
  <si>
    <t>4106</t>
  </si>
  <si>
    <t>Escola Superior de Saúde Egas Moniz</t>
  </si>
  <si>
    <t>4620</t>
  </si>
  <si>
    <t>Escola Superior de Saúde da Fundação «Fernando Pessoa»</t>
  </si>
  <si>
    <t>4103</t>
  </si>
  <si>
    <t>Escola Superior de Saúde Jean Piaget de Viseu</t>
  </si>
  <si>
    <t>4089</t>
  </si>
  <si>
    <t>Escola Superior de Saúde Norte da Cruz Vermelha Portuguesa</t>
  </si>
  <si>
    <t>4097</t>
  </si>
  <si>
    <t>Escola Superior de Saúde de Santa Maria</t>
  </si>
  <si>
    <t>L357</t>
  </si>
  <si>
    <t>Gestão de dados e tecnologias em saúde</t>
  </si>
  <si>
    <t>4115</t>
  </si>
  <si>
    <t>Escola Superior de Tecnologias de Fafe</t>
  </si>
  <si>
    <t>L234</t>
  </si>
  <si>
    <t>Tecnologias e Gestão de Sistemas Informação</t>
  </si>
  <si>
    <t>4126</t>
  </si>
  <si>
    <t>L111</t>
  </si>
  <si>
    <t>Escola Universitária Vasco da Gama</t>
  </si>
  <si>
    <t>Ciências Bioveterinárias</t>
  </si>
  <si>
    <t>L327</t>
  </si>
  <si>
    <t>Saúde e Bem-Estar Marinho</t>
  </si>
  <si>
    <t>4156</t>
  </si>
  <si>
    <t>Instituto Português de Administração de Marketing de Lisboa</t>
  </si>
  <si>
    <t>4155</t>
  </si>
  <si>
    <t>Instituto Português de Administração de Marketing do Porto</t>
  </si>
  <si>
    <t>L268</t>
  </si>
  <si>
    <t>Gestão de Negócios</t>
  </si>
  <si>
    <t>L314</t>
  </si>
  <si>
    <t>Negócios Globais</t>
  </si>
  <si>
    <t>4627</t>
  </si>
  <si>
    <t>Instituto Politécnico Jean Piaget do Norte - Escola Superior de Desporto e Educação Jean Piaget de Vila Nova de Gaia</t>
  </si>
  <si>
    <t>4626</t>
  </si>
  <si>
    <t>Instituto Politécnico Jean Piaget do Norte - Escola Superior de Saúde Jean Piaget de Vila Nova de Gaia</t>
  </si>
  <si>
    <t>4601</t>
  </si>
  <si>
    <t>Instituto Politécnico Jean Piaget do Sul - Escola Superior de Educação Jean Piaget de Almada</t>
  </si>
  <si>
    <t>4603</t>
  </si>
  <si>
    <t>Instituto Politécnico Jean Piaget do Sul - Escola Superior de Saúde Jean Piaget de Algarve</t>
  </si>
  <si>
    <t>4604</t>
  </si>
  <si>
    <t>L333</t>
  </si>
  <si>
    <t>Instituto Politécnico Jean Piaget do Sul - Escola Superior de Saúde Jean Piaget de Almada</t>
  </si>
  <si>
    <t>Medicina Tradicional Chinesa</t>
  </si>
  <si>
    <t>4602</t>
  </si>
  <si>
    <t>Instituto Politécnico Jean Piaget do Sul - Escola Superior de Tecnologia e Gestão Jean Piaget</t>
  </si>
  <si>
    <t>4612</t>
  </si>
  <si>
    <t>Instituto Politécnico da Lusofonia - Escola Superior de Ciências da Administração</t>
  </si>
  <si>
    <t>L242</t>
  </si>
  <si>
    <t>Gestão de Empresas do Turismo</t>
  </si>
  <si>
    <t>9171</t>
  </si>
  <si>
    <t>Gestão Empresarial</t>
  </si>
  <si>
    <t>4611</t>
  </si>
  <si>
    <t>L244</t>
  </si>
  <si>
    <t>Instituto Politécnico da Lusofonia - Escola Superior de Comunicação, Inovação e Artes</t>
  </si>
  <si>
    <t>Ilustração e Desenho</t>
  </si>
  <si>
    <t>4616</t>
  </si>
  <si>
    <t>Instituto Politécnico da Lusofonia - Escola Superior de Educação da Lusofonia</t>
  </si>
  <si>
    <t>4613</t>
  </si>
  <si>
    <t>L332</t>
  </si>
  <si>
    <t>Instituto Politécnico da Lusofonia - Escola Superior de Engenharia e Tecnologias</t>
  </si>
  <si>
    <t>Automação e Sistemas Informáticos</t>
  </si>
  <si>
    <t>L293</t>
  </si>
  <si>
    <t>Engenharia Informática e Aplicações</t>
  </si>
  <si>
    <t>4614</t>
  </si>
  <si>
    <t>L160</t>
  </si>
  <si>
    <t>Instituto Politécnico da Lusofonia - Escola Superior de Saúde Ribeiro Sanches</t>
  </si>
  <si>
    <t>Acupuntura</t>
  </si>
  <si>
    <t>4615</t>
  </si>
  <si>
    <t>Instituto Politécnico da Lusofonia - Escola Superior de Saúde, Proteção e Bem-Estar Animal</t>
  </si>
  <si>
    <t>4581</t>
  </si>
  <si>
    <t>L174</t>
  </si>
  <si>
    <t>Instituto Politécnico da Maia - Escola Superior de Ciências Sociais, Educação e Desporto</t>
  </si>
  <si>
    <t>Desporto, Condição Física e Bem-Estar</t>
  </si>
  <si>
    <t>4582</t>
  </si>
  <si>
    <t>Instituto Politécnico da Maia - Escola Superior de Tecnologia e Gestão</t>
  </si>
  <si>
    <t>L180</t>
  </si>
  <si>
    <t>Desenvolvimento de Jogos Digitais</t>
  </si>
  <si>
    <t>L166</t>
  </si>
  <si>
    <t>Negócios e Comércio Internacional</t>
  </si>
  <si>
    <t>L232</t>
  </si>
  <si>
    <t>Produção Digital em Comunicação de Marca</t>
  </si>
  <si>
    <t>L137</t>
  </si>
  <si>
    <t>Tecnologias de Informação, Web e Multimédia</t>
  </si>
  <si>
    <t>4113</t>
  </si>
  <si>
    <t>Instituto Politécnico de Saúde do Norte - CESPU - Escola Superior de Enfermagem do Tâmega e Sousa</t>
  </si>
  <si>
    <t>4108</t>
  </si>
  <si>
    <t>Instituto Politécnico de Saúde do Norte - CESPU - Escola Superior de Saúde do Vale do Ave</t>
  </si>
  <si>
    <t>4109</t>
  </si>
  <si>
    <t>Instituto Politécnico de Saúde do Norte - CESPU - Escola Superior de Tecnologias da Saúde do Tâmega e Sousa</t>
  </si>
  <si>
    <t>4200</t>
  </si>
  <si>
    <t>Instituto Superior de Administração e Gestão</t>
  </si>
  <si>
    <t>8387</t>
  </si>
  <si>
    <t>Relações Empresariais</t>
  </si>
  <si>
    <t>4220</t>
  </si>
  <si>
    <t>4460</t>
  </si>
  <si>
    <t>ISAVE - Instituto Superior de Saúde</t>
  </si>
  <si>
    <t>4271</t>
  </si>
  <si>
    <t>Instituto Superior de Ciências Educativas do Douro</t>
  </si>
  <si>
    <t>L342</t>
  </si>
  <si>
    <t>Tecnologias Multimédia</t>
  </si>
  <si>
    <t>NA</t>
  </si>
  <si>
    <t>Design do Produto (carece de registo)</t>
  </si>
  <si>
    <t>4280</t>
  </si>
  <si>
    <t>Instituto Superior de Ciências Empresariais e do Turismo</t>
  </si>
  <si>
    <t>9206</t>
  </si>
  <si>
    <t>Marketing e Publicidade</t>
  </si>
  <si>
    <t>4270</t>
  </si>
  <si>
    <t>ISCE - Instituto Superior de Lisboa e Vale do Tejo</t>
  </si>
  <si>
    <t>4277</t>
  </si>
  <si>
    <t>Instituto Superior de Ciências da Informação e da Administração</t>
  </si>
  <si>
    <t>9218</t>
  </si>
  <si>
    <t>Proteção Civil</t>
  </si>
  <si>
    <t>L264</t>
  </si>
  <si>
    <t>Segurança e Saúde no Trabalho</t>
  </si>
  <si>
    <t>4292</t>
  </si>
  <si>
    <t>L263</t>
  </si>
  <si>
    <t>Instituto Superior D. Dinis</t>
  </si>
  <si>
    <t>Engenharia e Design Industrial</t>
  </si>
  <si>
    <t>L320</t>
  </si>
  <si>
    <t>Engenharia e Gestão da Produção Aeronáutica</t>
  </si>
  <si>
    <t>L225</t>
  </si>
  <si>
    <t>Engenharia e Gestão da Produção de Moldes</t>
  </si>
  <si>
    <t>L328</t>
  </si>
  <si>
    <t>Engenharia e Gestão da Tecnologia Industrial</t>
  </si>
  <si>
    <t>L190</t>
  </si>
  <si>
    <t>Gestão Industrial e Inovação Tecnológica</t>
  </si>
  <si>
    <t>3 Semestres</t>
  </si>
  <si>
    <t>4298</t>
  </si>
  <si>
    <t>L315</t>
  </si>
  <si>
    <t>ISEC Lisboa - Instituto Superior de Educação e Ciências</t>
  </si>
  <si>
    <t>Ciência e Visualização de Dados</t>
  </si>
  <si>
    <t>L316</t>
  </si>
  <si>
    <t>Ciências Aeronáuticas e do Espaço</t>
  </si>
  <si>
    <t>L337</t>
  </si>
  <si>
    <t>Comunicação Global</t>
  </si>
  <si>
    <t>9073</t>
  </si>
  <si>
    <t>Design e Produção Gráfica</t>
  </si>
  <si>
    <t>8522</t>
  </si>
  <si>
    <t>Energias Renováveis e Ambiente</t>
  </si>
  <si>
    <t>8042</t>
  </si>
  <si>
    <t>Gestão Aeronáutica</t>
  </si>
  <si>
    <t>8181</t>
  </si>
  <si>
    <t>Gestão Autárquica</t>
  </si>
  <si>
    <t>L036</t>
  </si>
  <si>
    <t>Ótica e Optometria</t>
  </si>
  <si>
    <t>L368</t>
  </si>
  <si>
    <t>Gestão da Proteção Civil e Segurança Comunitária</t>
  </si>
  <si>
    <t>4283</t>
  </si>
  <si>
    <t>Instituto Superior de Entre Douro e Vouga</t>
  </si>
  <si>
    <t>9097</t>
  </si>
  <si>
    <t>Engenharia de Produção Industrial</t>
  </si>
  <si>
    <t>9208</t>
  </si>
  <si>
    <t>Marketing, Publicidade e Relações Públicas</t>
  </si>
  <si>
    <t>4306</t>
  </si>
  <si>
    <t>4308</t>
  </si>
  <si>
    <t>Instituto Superior de Estudos Interculturais e Transdisciplinares de Viseu</t>
  </si>
  <si>
    <t>4300</t>
  </si>
  <si>
    <t>Instituto Superior de Gestão</t>
  </si>
  <si>
    <t>L191</t>
  </si>
  <si>
    <t>Gestão do Turismo</t>
  </si>
  <si>
    <t>4660</t>
  </si>
  <si>
    <t>ISLA Santarém - Instituto Politécnico</t>
  </si>
  <si>
    <t>4662</t>
  </si>
  <si>
    <t>8187</t>
  </si>
  <si>
    <t>ISLA Santarém - Instituto Politécnico - Escola Superior de Engenharia e Tecnologia</t>
  </si>
  <si>
    <t>Engenharia da Segurança do Trabalho</t>
  </si>
  <si>
    <t>4661</t>
  </si>
  <si>
    <t>ISLA Santarém - Instituto Politécnico - Escola Superior de Gestão</t>
  </si>
  <si>
    <t>L046</t>
  </si>
  <si>
    <t>Gestão de Processos e Operações Empresariais</t>
  </si>
  <si>
    <t>4571</t>
  </si>
  <si>
    <t>ISLA - Instituto Politécnico de Gestão e Tecnologia - Escola Superior de Gestão</t>
  </si>
  <si>
    <t>4572</t>
  </si>
  <si>
    <t>L330</t>
  </si>
  <si>
    <t>ISLA - Instituto Politécnico de Gestão e Tecnologia - Escola Superior de Tecnologia</t>
  </si>
  <si>
    <t>Comunicação Digital</t>
  </si>
  <si>
    <t>L287</t>
  </si>
  <si>
    <t>Informática para Comércio Eletrónico</t>
  </si>
  <si>
    <t>4375</t>
  </si>
  <si>
    <t>Instituto Superior Manuel Teixeira Gomes</t>
  </si>
  <si>
    <t>L291</t>
  </si>
  <si>
    <t>Computação e Matemática Aplicada</t>
  </si>
  <si>
    <t>L270</t>
  </si>
  <si>
    <t>Design e Produção de Moda e Têxtil</t>
  </si>
  <si>
    <t>L183</t>
  </si>
  <si>
    <t>Tecnologias Criativas</t>
  </si>
  <si>
    <t>4500</t>
  </si>
  <si>
    <t>L185</t>
  </si>
  <si>
    <t>Empreendedorismo</t>
  </si>
  <si>
    <t>4450</t>
  </si>
  <si>
    <t>ISPA - Instituto Universitário de Ciências Psicológicas, Sociais e da Vida</t>
  </si>
  <si>
    <t>L255</t>
  </si>
  <si>
    <t>Ciências Cognitivas e do Comportamento</t>
  </si>
  <si>
    <t>4442</t>
  </si>
  <si>
    <t>9106</t>
  </si>
  <si>
    <t>Instituto Superior Politécnico Gaya - Escola Superior de Ciência e Tecnologia</t>
  </si>
  <si>
    <t>Engenharia Eletrónica e de Automação</t>
  </si>
  <si>
    <t>4444</t>
  </si>
  <si>
    <t>Instituto Superior Politécnico Gaya - Escola Superior de Ciências Empresariais</t>
  </si>
  <si>
    <t>L265</t>
  </si>
  <si>
    <t>Turismo e Negócios Sustentáveis</t>
  </si>
  <si>
    <t>4520</t>
  </si>
  <si>
    <t>4530</t>
  </si>
  <si>
    <t>L322</t>
  </si>
  <si>
    <t>Instituto Superior de Tecnologias Avançadas de Lisboa</t>
  </si>
  <si>
    <t>Engenharia de Redes e Segurança Informática</t>
  </si>
  <si>
    <t>9124</t>
  </si>
  <si>
    <t>Engenharia Multimédia</t>
  </si>
  <si>
    <t>4640</t>
  </si>
  <si>
    <t>Instituto Superior de Tecnologias Avançadas do Porto</t>
  </si>
  <si>
    <t>4650</t>
  </si>
  <si>
    <t>Instituto Universitário de Ciências da Saúde - CESPU</t>
  </si>
  <si>
    <t>L294</t>
  </si>
  <si>
    <t>Ciências Forenses</t>
  </si>
  <si>
    <t>L326</t>
  </si>
  <si>
    <t>Saúde Pública</t>
  </si>
  <si>
    <t>4260</t>
  </si>
  <si>
    <t>Instituto Universitário Egas Moniz</t>
  </si>
  <si>
    <t>8059</t>
  </si>
  <si>
    <t>Ciências Forenses e Criminais</t>
  </si>
  <si>
    <t>2100</t>
  </si>
  <si>
    <t>Universidade Autónoma de Lisboa Luís de Camões</t>
  </si>
  <si>
    <t>L110</t>
  </si>
  <si>
    <t>Engenharia Eletrónica e de Telecomunicações</t>
  </si>
  <si>
    <t>4350</t>
  </si>
  <si>
    <t>L220</t>
  </si>
  <si>
    <t>Universidade Europeia</t>
  </si>
  <si>
    <t>Animação e Criação Visual</t>
  </si>
  <si>
    <t>L351</t>
  </si>
  <si>
    <t>Animação Global</t>
  </si>
  <si>
    <t>L290</t>
  </si>
  <si>
    <t>Ciência de Dados e Gestão</t>
  </si>
  <si>
    <t>L210</t>
  </si>
  <si>
    <t>Desenvolvimento de Jogos</t>
  </si>
  <si>
    <t>L125</t>
  </si>
  <si>
    <t>Design Global</t>
  </si>
  <si>
    <t>8134</t>
  </si>
  <si>
    <t>Fotografia e Cultura Visual</t>
  </si>
  <si>
    <t>2750</t>
  </si>
  <si>
    <t>Universidade Fernando Pessoa</t>
  </si>
  <si>
    <t>2410</t>
  </si>
  <si>
    <t>L374</t>
  </si>
  <si>
    <t>Universidade Lusíada - Centro Universitário Lusíada - Lisboa</t>
  </si>
  <si>
    <t>Artes e Comunicação Multimédia</t>
  </si>
  <si>
    <t>9151</t>
  </si>
  <si>
    <t>Gestão de Empresa</t>
  </si>
  <si>
    <t>8175</t>
  </si>
  <si>
    <t>Jazz e Música Moderna</t>
  </si>
  <si>
    <t>L349</t>
  </si>
  <si>
    <t>Segurança e Justiça</t>
  </si>
  <si>
    <t>2440</t>
  </si>
  <si>
    <t>Universidade Lusíada - Centro Universitário Lusíada - Norte - Porto</t>
  </si>
  <si>
    <t>2450</t>
  </si>
  <si>
    <t>Universidade Lusíada - Centro Universitário Lusíada - Norte - Vila Nova de Famalicão</t>
  </si>
  <si>
    <t>9547</t>
  </si>
  <si>
    <t>Engenharia Eletrónica e Informática</t>
  </si>
  <si>
    <t>2910</t>
  </si>
  <si>
    <t>8158</t>
  </si>
  <si>
    <t>Universidade Lusófona - Centro Universitário Lusófona ‐ Lisboa</t>
  </si>
  <si>
    <t>Animação Digital</t>
  </si>
  <si>
    <t>L296</t>
  </si>
  <si>
    <t>Bioeconomia Circular e Tecnologia</t>
  </si>
  <si>
    <t>L355</t>
  </si>
  <si>
    <t>Biomedicina Computacional e Inteligência Artificial</t>
  </si>
  <si>
    <t>8455</t>
  </si>
  <si>
    <t>Ciência e Tecnologias do Som</t>
  </si>
  <si>
    <t>L144</t>
  </si>
  <si>
    <t>Ciências da Educação - Educação Social</t>
  </si>
  <si>
    <t>L301</t>
  </si>
  <si>
    <t>Cinema e Artes dos Media</t>
  </si>
  <si>
    <t>9051</t>
  </si>
  <si>
    <t>Comunicação Aplicada: Marketing, Publicidade e Relações Públicas</t>
  </si>
  <si>
    <t>9662</t>
  </si>
  <si>
    <t>Comunicação e Jornalismo</t>
  </si>
  <si>
    <t>9065</t>
  </si>
  <si>
    <t>Contabilidade, Fiscalidade e Auditoria</t>
  </si>
  <si>
    <t>L267</t>
  </si>
  <si>
    <t>Cuidados de Beleza e Bem-Estar</t>
  </si>
  <si>
    <t>L230</t>
  </si>
  <si>
    <t>Design e Produção de Moda</t>
  </si>
  <si>
    <t>L334</t>
  </si>
  <si>
    <t>Estudos de Segurança Interna</t>
  </si>
  <si>
    <t>9136</t>
  </si>
  <si>
    <t>Estudos Europeus e Relações Internacionais</t>
  </si>
  <si>
    <t>L318</t>
  </si>
  <si>
    <t>Formação de Atores –  cinema, televisão, teatro</t>
  </si>
  <si>
    <t>L165</t>
  </si>
  <si>
    <t>Videojogos</t>
  </si>
  <si>
    <t>2920</t>
  </si>
  <si>
    <t>L077</t>
  </si>
  <si>
    <t>Universidade Lusófona - Centro Universitário Lusófona ‐ Porto</t>
  </si>
  <si>
    <t>Artes Dramáticas - Formação de Atores</t>
  </si>
  <si>
    <t>L019</t>
  </si>
  <si>
    <t>Comunicação Aplicada</t>
  </si>
  <si>
    <t>8313</t>
  </si>
  <si>
    <t>Comunicação Audiovisual e Multimédia</t>
  </si>
  <si>
    <t>8277</t>
  </si>
  <si>
    <t>Engenharia Eletrotécnica de Sistemas de Energia</t>
  </si>
  <si>
    <t>8378</t>
  </si>
  <si>
    <t>Estudos Europeus, Estudos Lusófonos e Relações Internacionais</t>
  </si>
  <si>
    <t>8166</t>
  </si>
  <si>
    <t>Gestão e Desenvolvimento de Recursos Humanos</t>
  </si>
  <si>
    <t>8163</t>
  </si>
  <si>
    <t>Turismo e Gestão de Empresas Turísticas</t>
  </si>
  <si>
    <t>L148</t>
  </si>
  <si>
    <t>Videojogos e Aplicações Multimédia</t>
  </si>
  <si>
    <t>4630</t>
  </si>
  <si>
    <t>Universidade da Maia</t>
  </si>
  <si>
    <t>9934</t>
  </si>
  <si>
    <t>Energias Renováveis</t>
  </si>
  <si>
    <t>L262</t>
  </si>
  <si>
    <t>Relações Públicas e Gestão da Comunicação</t>
  </si>
  <si>
    <t>9249</t>
  </si>
  <si>
    <t>Tecnologias de Comunicação Multimédia</t>
  </si>
  <si>
    <t>2500</t>
  </si>
  <si>
    <t>Universidade Portucalense Infante D. Henrique</t>
  </si>
  <si>
    <t>L105</t>
  </si>
  <si>
    <t>Gestão da Hospitalidade</t>
  </si>
  <si>
    <t>L360</t>
  </si>
  <si>
    <t>Gestão e Administração em Saúde</t>
  </si>
  <si>
    <t>L182</t>
  </si>
  <si>
    <t>Multimédia e Artes</t>
  </si>
  <si>
    <t>Sistemas de Informação para Gestão</t>
  </si>
  <si>
    <t>9507</t>
  </si>
  <si>
    <t>Arquitetura e Urbanismo</t>
  </si>
  <si>
    <r>
      <t xml:space="preserve">Instituto Superior de Serviço Social do Porto </t>
    </r>
    <r>
      <rPr>
        <b/>
        <sz val="11"/>
        <color theme="5" tint="-0.249977111117893"/>
        <rFont val="Calibri"/>
        <family val="2"/>
        <scheme val="minor"/>
      </rPr>
      <t>(*)</t>
    </r>
  </si>
  <si>
    <r>
      <t xml:space="preserve">Instituto Superior Miguel Torga </t>
    </r>
    <r>
      <rPr>
        <b/>
        <sz val="11"/>
        <color theme="5" tint="-0.249977111117893"/>
        <rFont val="Calibri"/>
        <family val="2"/>
        <scheme val="minor"/>
      </rPr>
      <t xml:space="preserve"> (*)</t>
    </r>
  </si>
  <si>
    <r>
      <t>Escola Superior de Atividades Imobiliárias</t>
    </r>
    <r>
      <rPr>
        <b/>
        <sz val="11"/>
        <color theme="5" tint="-0.249977111117893"/>
        <rFont val="Calibri"/>
        <family val="2"/>
        <scheme val="minor"/>
      </rPr>
      <t xml:space="preserve"> (*)</t>
    </r>
  </si>
  <si>
    <r>
      <t xml:space="preserve">Escola Superior de Atividades Imobiliárias </t>
    </r>
    <r>
      <rPr>
        <b/>
        <sz val="11"/>
        <color theme="5" tint="-0.249977111117893"/>
        <rFont val="Calibri"/>
        <family val="2"/>
        <scheme val="minor"/>
      </rPr>
      <t>(*)</t>
    </r>
  </si>
  <si>
    <r>
      <t xml:space="preserve">Instituto Superior de Administração e Línguas </t>
    </r>
    <r>
      <rPr>
        <b/>
        <sz val="11"/>
        <color theme="5" tint="-0.249977111117893"/>
        <rFont val="Calibri"/>
        <family val="2"/>
        <scheme val="minor"/>
      </rPr>
      <t xml:space="preserve"> (*)</t>
    </r>
  </si>
  <si>
    <r>
      <t xml:space="preserve">Instituto Superior de Administração e Línguas  </t>
    </r>
    <r>
      <rPr>
        <b/>
        <sz val="11"/>
        <color theme="5" tint="-0.249977111117893"/>
        <rFont val="Calibri"/>
        <family val="2"/>
        <scheme val="minor"/>
      </rPr>
      <t>(*)</t>
    </r>
  </si>
  <si>
    <r>
      <t xml:space="preserve">Instituto Superior de Estudos Interculturais e Transdisciplinares de Almada  </t>
    </r>
    <r>
      <rPr>
        <b/>
        <sz val="11"/>
        <color theme="5" tint="-0.249977111117893"/>
        <rFont val="Calibri"/>
        <family val="2"/>
        <scheme val="minor"/>
      </rPr>
      <t>(*)</t>
    </r>
  </si>
  <si>
    <r>
      <t xml:space="preserve">Instituto Superior de Estudos Interculturais e Transdisciplinares de Almada </t>
    </r>
    <r>
      <rPr>
        <b/>
        <sz val="11"/>
        <color theme="5" tint="-0.249977111117893"/>
        <rFont val="Calibri"/>
        <family val="2"/>
        <scheme val="minor"/>
      </rPr>
      <t xml:space="preserve"> (*)</t>
    </r>
  </si>
  <si>
    <t>NOTA</t>
  </si>
  <si>
    <t>CodIesUo</t>
  </si>
  <si>
    <t>Cod Curso</t>
  </si>
  <si>
    <t>Designacao Curso</t>
  </si>
  <si>
    <t>Tipo de Curso</t>
  </si>
  <si>
    <t>Vagas 
2025-2026</t>
  </si>
  <si>
    <t>7530</t>
  </si>
  <si>
    <t>Instituto Superior de Ciências Policiais e Segurança Interna</t>
  </si>
  <si>
    <t>L243</t>
  </si>
  <si>
    <t>Ciências Policiais</t>
  </si>
  <si>
    <t>Licenciatura - 1º ciclo</t>
  </si>
  <si>
    <t>180</t>
  </si>
  <si>
    <t>Tipo ensino</t>
  </si>
  <si>
    <t>Vagas 
2025-2026
RGA</t>
  </si>
  <si>
    <t>Titulares ensino secundário + prova de avaliação conhecimentos</t>
  </si>
  <si>
    <t>Maiores 23 (M23)</t>
  </si>
  <si>
    <t xml:space="preserve"> Titulares de Diploma de Especialização Tecnológica (TDET)</t>
  </si>
  <si>
    <t>Titulares de Diploma de Técnico Superior Profissional (TDTSP)</t>
  </si>
  <si>
    <t>Titulares de outros Cursos Superiores (TOCS)</t>
  </si>
  <si>
    <t>Titulares de Cursos de Dupla Certificação (TCDC)</t>
  </si>
  <si>
    <t>Estudantes Internacionais 
(EI)
2025/2026</t>
  </si>
  <si>
    <t>Mudança de par instituição/curso
(MPIC)
2025/2026</t>
  </si>
  <si>
    <t>Privado</t>
  </si>
  <si>
    <t>L245</t>
  </si>
  <si>
    <t>Gestão e Negócios (ensino a distância)</t>
  </si>
  <si>
    <t>Público</t>
  </si>
  <si>
    <t>8437</t>
  </si>
  <si>
    <t>Solicitadoria (ensino a distância)</t>
  </si>
  <si>
    <t>8476</t>
  </si>
  <si>
    <t>Relações Humanas e Comunicação Organizacional (ensino a distância)</t>
  </si>
  <si>
    <t>L340</t>
  </si>
  <si>
    <t>Gestão de Marketing (ensino a distância)</t>
  </si>
  <si>
    <t>Universidade Aberta</t>
  </si>
  <si>
    <t>9712</t>
  </si>
  <si>
    <t>Ciências Sociais</t>
  </si>
  <si>
    <t>L317</t>
  </si>
  <si>
    <t>Gestão de Vendas e do Retalho</t>
  </si>
  <si>
    <t>8461</t>
  </si>
  <si>
    <t>Humanidades</t>
  </si>
  <si>
    <t>L176</t>
  </si>
  <si>
    <t>Matemática Aplicada à Gestão</t>
  </si>
  <si>
    <t>L353</t>
  </si>
  <si>
    <t>Ciências Sociais (ensino a distância)</t>
  </si>
  <si>
    <t>L364</t>
  </si>
  <si>
    <t>Gestão de Recursos Humanos (ensino a distância)</t>
  </si>
  <si>
    <t>8123</t>
  </si>
  <si>
    <t>Marketing (ensino a distância)</t>
  </si>
  <si>
    <t>L341</t>
  </si>
  <si>
    <t>Psicologia (ensino a distância)</t>
  </si>
  <si>
    <t>L339</t>
  </si>
  <si>
    <t>Engenharia Informática (ensino a distância)</t>
  </si>
  <si>
    <t>L336</t>
  </si>
  <si>
    <t>Design Visual (ensino a distância)</t>
  </si>
  <si>
    <t>L302</t>
  </si>
  <si>
    <t>Ciências da Comunicação (ensino a distância)</t>
  </si>
  <si>
    <t>8449</t>
  </si>
  <si>
    <t>Contabilidade (ensino a distância)</t>
  </si>
  <si>
    <t>L292</t>
  </si>
  <si>
    <t>Gestão de Empresas (ensino a distância)</t>
  </si>
  <si>
    <t>L247</t>
  </si>
  <si>
    <t>Criminologia (ensino a distância)</t>
  </si>
  <si>
    <t>Público Militar e Policial</t>
  </si>
  <si>
    <t>L313</t>
  </si>
  <si>
    <t>Estudos do Mar</t>
  </si>
  <si>
    <r>
      <t>Instituicao de Ensino Superior</t>
    </r>
    <r>
      <rPr>
        <sz val="10"/>
        <color theme="8" tint="-0.499984740745262"/>
        <rFont val="Calibri"/>
        <family val="2"/>
        <scheme val="minor"/>
      </rPr>
      <t xml:space="preserve"> </t>
    </r>
    <r>
      <rPr>
        <sz val="10"/>
        <color theme="5" tint="-0.249977111117893"/>
        <rFont val="Calibri"/>
        <family val="2"/>
        <scheme val="minor"/>
      </rPr>
      <t>(*)</t>
    </r>
  </si>
  <si>
    <r>
      <t>43</t>
    </r>
    <r>
      <rPr>
        <sz val="10"/>
        <color theme="5" tint="-0.249977111117893"/>
        <rFont val="Calibri"/>
        <family val="2"/>
        <scheme val="minor"/>
      </rPr>
      <t xml:space="preserve"> (**)</t>
    </r>
  </si>
  <si>
    <r>
      <rPr>
        <b/>
        <sz val="9"/>
        <color theme="5" tint="-0.249977111117893"/>
        <rFont val="Calibri"/>
        <family val="2"/>
        <scheme val="minor"/>
      </rPr>
      <t>(*)</t>
    </r>
    <r>
      <rPr>
        <sz val="9"/>
        <color theme="1"/>
        <rFont val="Calibri"/>
        <family val="2"/>
        <scheme val="minor"/>
      </rPr>
      <t xml:space="preserve"> - O quadro não inclui o </t>
    </r>
    <r>
      <rPr>
        <b/>
        <sz val="9"/>
        <color theme="1"/>
        <rFont val="Calibri"/>
        <family val="2"/>
        <scheme val="minor"/>
      </rPr>
      <t>Instituto Universitário Militar</t>
    </r>
    <r>
      <rPr>
        <sz val="9"/>
        <color theme="1"/>
        <rFont val="Calibri"/>
        <family val="2"/>
        <scheme val="minor"/>
      </rPr>
      <t xml:space="preserve"> </t>
    </r>
  </si>
  <si>
    <r>
      <rPr>
        <b/>
        <sz val="9"/>
        <color theme="5" tint="-0.249977111117893"/>
        <rFont val="Calibri"/>
        <family val="2"/>
        <scheme val="minor"/>
      </rPr>
      <t>(**)</t>
    </r>
    <r>
      <rPr>
        <sz val="9"/>
        <color theme="1"/>
        <rFont val="Calibri"/>
        <family val="2"/>
        <scheme val="minor"/>
      </rPr>
      <t xml:space="preserve"> - O </t>
    </r>
    <r>
      <rPr>
        <b/>
        <sz val="9"/>
        <color theme="1"/>
        <rFont val="Calibri"/>
        <family val="2"/>
        <scheme val="minor"/>
      </rPr>
      <t xml:space="preserve">Instituto Superior de Ciências Policiais e Segurança Interna </t>
    </r>
    <r>
      <rPr>
        <sz val="9"/>
        <color theme="1"/>
        <rFont val="Calibri"/>
        <family val="2"/>
        <scheme val="minor"/>
      </rPr>
      <t>informou que das 43 vagas fixadas, 32 destinam-se a alunos nacionais e 11 a alunos CPLP.</t>
    </r>
  </si>
  <si>
    <r>
      <t xml:space="preserve">Instituicao de Ensino Superior </t>
    </r>
    <r>
      <rPr>
        <sz val="10"/>
        <color theme="5" tint="-0.249977111117893"/>
        <rFont val="Calibri"/>
        <family val="2"/>
        <scheme val="minor"/>
      </rPr>
      <t>(*)</t>
    </r>
  </si>
  <si>
    <r>
      <rPr>
        <b/>
        <sz val="9"/>
        <color theme="5" tint="-0.249977111117893"/>
        <rFont val="Calibri"/>
        <family val="2"/>
        <scheme val="minor"/>
      </rPr>
      <t>(*)</t>
    </r>
    <r>
      <rPr>
        <b/>
        <sz val="9"/>
        <color theme="8" tint="-0.499984740745262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- O quadro não inclui os ciclos de estudos ministrados pela </t>
    </r>
    <r>
      <rPr>
        <b/>
        <sz val="9"/>
        <color theme="1"/>
        <rFont val="Calibri"/>
        <family val="2"/>
        <scheme val="minor"/>
      </rPr>
      <t xml:space="preserve">Universidade Católica Portuguesa </t>
    </r>
    <r>
      <rPr>
        <sz val="9"/>
        <color theme="1"/>
        <rFont val="Calibri"/>
        <family val="2"/>
        <scheme val="minor"/>
      </rPr>
      <t>em regime de ensino a distância.</t>
    </r>
  </si>
  <si>
    <r>
      <rPr>
        <b/>
        <sz val="9"/>
        <color theme="5" tint="-0.249977111117893"/>
        <rFont val="Calibri"/>
        <family val="2"/>
        <scheme val="minor"/>
      </rPr>
      <t>(**)</t>
    </r>
    <r>
      <rPr>
        <sz val="9"/>
        <color theme="1"/>
        <rFont val="Calibri"/>
        <family val="2"/>
        <scheme val="minor"/>
      </rPr>
      <t xml:space="preserve"> O quadro não inclui a </t>
    </r>
    <r>
      <rPr>
        <b/>
        <sz val="9"/>
        <color theme="1"/>
        <rFont val="Calibri"/>
        <family val="2"/>
        <scheme val="minor"/>
      </rPr>
      <t>Universidade Católica Portuguesa</t>
    </r>
  </si>
  <si>
    <t>Total Vagas Concursos Especiais</t>
  </si>
  <si>
    <t>Total vagas
[RGA +  Concursos Especiais]</t>
  </si>
  <si>
    <t>Instituição de ensino superior - unidade orgânica</t>
  </si>
  <si>
    <r>
      <rPr>
        <b/>
        <sz val="9"/>
        <color theme="5" tint="-0.249977111117893"/>
        <rFont val="Calibri"/>
        <family val="2"/>
        <scheme val="minor"/>
      </rPr>
      <t>(*)</t>
    </r>
    <r>
      <rPr>
        <sz val="9"/>
        <rFont val="Calibri"/>
        <family val="2"/>
        <scheme val="minor"/>
      </rPr>
      <t xml:space="preserve">  Em outubro de 2024, foi publicada pela Agência de Avaliação e Acreditação do Ensino Superior decisão negativa de avaliação institucional da Escola Superior de Atividades Imobiliárias, do Instituto Superior de Administração e Línguas, do Instituto Superior de Estudos Interdisciplinares e Transdisciplinares de Almada, do Instituto Superior de Serviço Social do Porto e do Instituto Superior Miguel Torga. Tendo sido, entretanto, instauradas, pelas entidades instituidoras dos respetivos estabelecimentos, providências cautelares com vista à suspensão da eficácia do ato de não acreditação, até respetiva decisão judicial, encontram-se suspensos os atos de não acreditação da A3ES, não podendo a tutela atuar noutro sentido que não seja o da divulgação das vagas fixadas para esses estabelecimentos, nos termos do despacho n.º 528/2025, de 10 de janeiro.</t>
    </r>
  </si>
  <si>
    <r>
      <t xml:space="preserve">Instituição de ensino superior - unidade orgânica </t>
    </r>
    <r>
      <rPr>
        <sz val="11"/>
        <color theme="8" tint="-0.499984740745262"/>
        <rFont val="Calibri"/>
        <family val="2"/>
        <scheme val="minor"/>
      </rPr>
      <t>(**)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</si>
</sst>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hair">
        <color theme="8" tint="-0.499984740745262"/>
      </top>
      <bottom style="hair">
        <color theme="8" tint="-0.499984740745262"/>
      </bottom>
      <diagonal/>
    </border>
    <border>
      <left/>
      <right/>
      <top style="hair">
        <color theme="8" tint="-0.499984740745262"/>
      </top>
      <bottom style="hair">
        <color theme="8" tint="-0.499984740745262"/>
      </bottom>
      <diagonal/>
    </border>
    <border>
      <left/>
      <right style="thin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thin">
        <color theme="8" tint="-0.499984740745262"/>
      </left>
      <right/>
      <top style="hair">
        <color theme="8" tint="-0.499984740745262"/>
      </top>
      <bottom style="thin">
        <color theme="8" tint="-0.499984740745262"/>
      </bottom>
      <diagonal/>
    </border>
    <border>
      <left/>
      <right/>
      <top style="hair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hair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/>
      <bottom style="hair">
        <color theme="8" tint="-0.499984740745262"/>
      </bottom>
      <diagonal/>
    </border>
    <border>
      <left/>
      <right/>
      <top/>
      <bottom style="hair">
        <color theme="8" tint="-0.499984740745262"/>
      </bottom>
      <diagonal/>
    </border>
    <border>
      <left/>
      <right style="thin">
        <color theme="8" tint="-0.499984740745262"/>
      </right>
      <top/>
      <bottom style="hair">
        <color theme="8" tint="-0.499984740745262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49" fontId="0" fillId="0" borderId="0" xfId="0" applyNumberFormat="1"/>
    <xf numFmtId="0" fontId="1" fillId="3" borderId="0" xfId="0" applyFont="1" applyFill="1" applyAlignment="1">
      <alignment horizontal="right"/>
    </xf>
    <xf numFmtId="0" fontId="1" fillId="3" borderId="0" xfId="0" applyFont="1" applyFill="1"/>
    <xf numFmtId="0" fontId="7" fillId="0" borderId="0" xfId="0" applyFont="1" applyAlignment="1">
      <alignment wrapText="1"/>
    </xf>
    <xf numFmtId="0" fontId="7" fillId="5" borderId="0" xfId="0" applyFont="1" applyFill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 wrapText="1"/>
      <protection locked="0"/>
    </xf>
    <xf numFmtId="0" fontId="7" fillId="2" borderId="0" xfId="0" applyFont="1" applyFill="1"/>
    <xf numFmtId="0" fontId="10" fillId="7" borderId="0" xfId="0" applyFont="1" applyFill="1" applyAlignment="1">
      <alignment horizontal="center" wrapText="1"/>
    </xf>
    <xf numFmtId="0" fontId="7" fillId="8" borderId="9" xfId="0" applyFont="1" applyFill="1" applyBorder="1" applyAlignment="1">
      <alignment horizontal="center" wrapText="1"/>
    </xf>
    <xf numFmtId="0" fontId="7" fillId="8" borderId="10" xfId="0" applyFont="1" applyFill="1" applyBorder="1" applyAlignment="1">
      <alignment horizontal="center" wrapText="1"/>
    </xf>
    <xf numFmtId="0" fontId="7" fillId="8" borderId="11" xfId="0" applyFont="1" applyFill="1" applyBorder="1" applyAlignment="1">
      <alignment horizontal="center" wrapText="1"/>
    </xf>
    <xf numFmtId="0" fontId="7" fillId="9" borderId="0" xfId="0" applyFont="1" applyFill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1" fillId="2" borderId="0" xfId="0" applyFont="1" applyFill="1"/>
    <xf numFmtId="0" fontId="9" fillId="4" borderId="7" xfId="0" applyFont="1" applyFill="1" applyBorder="1" applyAlignment="1">
      <alignment wrapText="1"/>
    </xf>
    <xf numFmtId="0" fontId="7" fillId="6" borderId="8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14" fillId="2" borderId="0" xfId="0" applyFont="1" applyFill="1"/>
    <xf numFmtId="0" fontId="8" fillId="10" borderId="0" xfId="0" applyFont="1" applyFill="1" applyAlignment="1">
      <alignment horizontal="center"/>
    </xf>
    <xf numFmtId="0" fontId="6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3" fillId="2" borderId="23" xfId="0" applyFont="1" applyFill="1" applyBorder="1" applyAlignment="1">
      <alignment horizontal="left" wrapText="1"/>
    </xf>
    <xf numFmtId="0" fontId="0" fillId="2" borderId="24" xfId="0" applyFill="1" applyBorder="1" applyAlignment="1">
      <alignment horizontal="left" wrapText="1"/>
    </xf>
    <xf numFmtId="0" fontId="0" fillId="2" borderId="25" xfId="0" applyFill="1" applyBorder="1" applyAlignment="1">
      <alignment horizontal="left" wrapText="1"/>
    </xf>
    <xf numFmtId="0" fontId="16" fillId="2" borderId="26" xfId="0" applyFont="1" applyFill="1" applyBorder="1" applyAlignment="1">
      <alignment horizontal="left" wrapText="1"/>
    </xf>
    <xf numFmtId="0" fontId="16" fillId="2" borderId="27" xfId="0" applyFont="1" applyFill="1" applyBorder="1" applyAlignment="1">
      <alignment horizontal="left" wrapText="1"/>
    </xf>
    <xf numFmtId="0" fontId="16" fillId="2" borderId="28" xfId="0" applyFont="1" applyFill="1" applyBorder="1" applyAlignment="1">
      <alignment horizontal="left" wrapText="1"/>
    </xf>
    <xf numFmtId="0" fontId="16" fillId="2" borderId="20" xfId="0" applyFont="1" applyFill="1" applyBorder="1" applyAlignment="1">
      <alignment horizontal="left" wrapText="1"/>
    </xf>
    <xf numFmtId="0" fontId="16" fillId="2" borderId="21" xfId="0" applyFont="1" applyFill="1" applyBorder="1" applyAlignment="1">
      <alignment horizontal="left" wrapText="1"/>
    </xf>
    <xf numFmtId="0" fontId="16" fillId="2" borderId="2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17" xfId="0" applyFont="1" applyFill="1" applyBorder="1" applyAlignment="1">
      <alignment horizontal="left" wrapText="1"/>
    </xf>
    <xf numFmtId="0" fontId="3" fillId="2" borderId="18" xfId="0" applyFont="1" applyFill="1" applyBorder="1" applyAlignment="1">
      <alignment horizontal="left" wrapText="1"/>
    </xf>
    <xf numFmtId="0" fontId="3" fillId="2" borderId="19" xfId="0" applyFont="1" applyFill="1" applyBorder="1" applyAlignment="1">
      <alignment horizontal="left" wrapText="1"/>
    </xf>
  </cellXfs>
  <cellStyles count="1">
    <cellStyle name="Normal" xfId="0" builtinId="0"/>
  </cellStyles>
  <dxfs count="74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thin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thin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7" xr16:uid="{FBDA5966-1BE9-412B-8F5C-21B4809EA603}" autoFormatId="16" applyNumberFormats="0" applyBorderFormats="0" applyFontFormats="0" applyPatternFormats="0" applyAlignmentFormats="0" applyWidthHeightFormats="0">
  <queryTableRefresh nextId="73">
    <queryTableFields count="20">
      <queryTableField id="2" name="Cod_x000a_IesUo" tableColumnId="2"/>
      <queryTableField id="3" name="Cod_x000a_Curso" tableColumnId="3"/>
      <queryTableField id="9" name="IES - Unidade Orgânica" tableColumnId="9"/>
      <queryTableField id="10" name="Ciclo de Estudos" tableColumnId="10"/>
      <queryTableField id="13" name="Tipo_x000a_Curso" tableColumnId="13"/>
      <queryTableField id="14" name="CNA/CL" tableColumnId="14"/>
      <queryTableField id="15" name="Duracao" tableColumnId="15"/>
      <queryTableField id="16" name="ECTS" tableColumnId="16"/>
      <queryTableField id="41" name="Total_x000a_Vagas RGA" tableColumnId="41"/>
      <queryTableField id="42" name="Vagas RE" tableColumnId="42"/>
      <queryTableField id="43" name="Vagas M23" tableColumnId="43"/>
      <queryTableField id="44" name="Vagas_x000a_TDET" tableColumnId="44"/>
      <queryTableField id="45" name="Vagas TDTSP" tableColumnId="45"/>
      <queryTableField id="46" name="Vagas TOCS" tableColumnId="46"/>
      <queryTableField id="47" name="Vagas TCDC" tableColumnId="47"/>
      <queryTableField id="48" name="Vagas LicMed" tableColumnId="48"/>
      <queryTableField id="49" name="Vagas EI" tableColumnId="49"/>
      <queryTableField id="50" name="Vagas MPIC" tableColumnId="50"/>
      <queryTableField id="51" name="Total Vagas CE_x000a_2025/2026" tableColumnId="51"/>
      <queryTableField id="52" name="Total Vagas_x000a_(CNA+CL+RE+CE)" tableColumnId="52"/>
    </queryTableFields>
    <queryTableDeletedFields count="33">
      <deletedField name="ficheiros"/>
      <deletedField name="Cod_Curso2"/>
      <deletedField name="Conc"/>
      <deletedField name="Conc_2"/>
      <deletedField name="ficheiros"/>
      <deletedField name="Nº Registo"/>
      <deletedField name="ciclo_estudos2"/>
      <deletedField name="ciclo_estudos3"/>
      <deletedField name="acreditacao"/>
      <deletedField name="Estado"/>
      <deletedField name="Associação"/>
      <deletedField name="Ind_exc"/>
      <deletedField name="Ndp"/>
      <deletedField name="Nda"/>
      <deletedField name="Ndi"/>
      <deletedField name="Ngd"/>
      <deletedField name="Desemprego"/>
      <deletedField name="Medicina"/>
      <deletedField name="IndEx"/>
      <deletedField name="Comp._x000a_Digitais"/>
      <deletedField name="Edu_x000a_Básica"/>
      <deletedField name="Excecionado"/>
      <deletedField name="Vagas iniciais_x000a_2024-2025"/>
      <deletedField name="Colocados RGA_x000a_2024-2025"/>
      <deletedField name="Colocados RE_x000a_2024-2025"/>
      <deletedField name="Limite A3Es"/>
      <deletedField name="RGA Regime normal"/>
      <deletedField name="RGA Regime pós-laboral"/>
      <deletedField name="RGA - ministrados em inglês"/>
      <deletedField name="IES"/>
      <deletedField name="Cod_x000a_CNAEF"/>
      <deletedField name="Area_cnaef"/>
      <deletedField name="Anexo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2" connectionId="6" xr16:uid="{4A43DB96-EB02-41F6-B587-C3CEC7CBC41E}" autoFormatId="16" applyNumberFormats="0" applyBorderFormats="0" applyFontFormats="0" applyPatternFormats="0" applyAlignmentFormats="0" applyWidthHeightFormats="0">
  <queryTableRefresh nextId="35">
    <queryTableFields count="19">
      <queryTableField id="2" name="Cod_x000a_IesUo" tableColumnId="2"/>
      <queryTableField id="3" name="Cod_x000a_Curso" tableColumnId="3"/>
      <queryTableField id="6" name="IES - Unidade Orgânica" tableColumnId="6"/>
      <queryTableField id="7" name="Ciclo de Estudos" tableColumnId="7"/>
      <queryTableField id="9" name="Tipo_x000a_Curso" tableColumnId="9"/>
      <queryTableField id="10" name="Duracao" tableColumnId="10"/>
      <queryTableField id="11" name="ECTS" tableColumnId="11"/>
      <queryTableField id="23" name="Total_x000a_Vagas RGA" tableColumnId="23"/>
      <queryTableField id="24" name="Vagas RE" tableColumnId="24"/>
      <queryTableField id="25" name="Vagas M23" tableColumnId="25"/>
      <queryTableField id="26" name="Vagas_x000a_TDET" tableColumnId="26"/>
      <queryTableField id="27" name="Vagas TDTSP" tableColumnId="27"/>
      <queryTableField id="28" name="Vagas TOCS" tableColumnId="28"/>
      <queryTableField id="29" name="Vagas TCDC" tableColumnId="29"/>
      <queryTableField id="30" name="Vagas LicMed" tableColumnId="30"/>
      <queryTableField id="31" name="Vagas EI" tableColumnId="31"/>
      <queryTableField id="32" name="Vagas MPIC" tableColumnId="32"/>
      <queryTableField id="33" name="Total Vagas CE_x000a_2025/2026" tableColumnId="33"/>
      <queryTableField id="34" name="Total Vagas_x000a_(CI+CL+RE+CE)" tableColumnId="34"/>
    </queryTableFields>
    <queryTableDeletedFields count="15">
      <deletedField name="ficheiro"/>
      <deletedField name="Nº Registo"/>
      <deletedField name="ciclo_estudos2"/>
      <deletedField name="Estado"/>
      <deletedField name="Associação"/>
      <deletedField name="acreditacao"/>
      <deletedField name="Vagas Iniciais_x000a_2024-2025"/>
      <deletedField name="Matriculados_x000a_2024-2025"/>
      <deletedField name="Limite A3Es"/>
      <deletedField name="RGA"/>
      <deletedField name="CI Regime pós-laboral"/>
      <deletedField name="CI - ministrados em inglês"/>
      <deletedField name="Cod_x000a_CNAEF"/>
      <deletedField name="Area_cnaef"/>
      <deletedField name="IES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4" xr16:uid="{0537BEC5-9EE1-4F2A-9CB9-A59311B9266F}" autoFormatId="16" applyNumberFormats="0" applyBorderFormats="0" applyFontFormats="0" applyPatternFormats="0" applyAlignmentFormats="0" applyWidthHeightFormats="0">
  <queryTableRefresh nextId="29">
    <queryTableFields count="19">
      <queryTableField id="2" name="Numero de Registo" tableColumnId="2"/>
      <queryTableField id="3" name="CodIesUo" tableColumnId="3"/>
      <queryTableField id="4" name="Instituicao de Ensino Superior" tableColumnId="4"/>
      <queryTableField id="5" name="Cod Curso" tableColumnId="5"/>
      <queryTableField id="6" name="Designacao Curso" tableColumnId="6"/>
      <queryTableField id="7" name="Tipo de Curso" tableColumnId="7"/>
      <queryTableField id="8" name="Duracao" tableColumnId="8"/>
      <queryTableField id="9" name="ECTS" tableColumnId="9"/>
      <queryTableField id="14" name="Vagas 2025-2026_x000a_RGA" tableColumnId="14"/>
      <queryTableField id="15" name="Titulares ensino secundário + prova de avaliação conhecimentos" tableColumnId="15"/>
      <queryTableField id="16" name="Vagas Maiores 23 (M23)" tableColumnId="16"/>
      <queryTableField id="17" name="Vagas para Titulares de Diploma de Especialização Tecnológica (TDET)_x000a_TDET" tableColumnId="17"/>
      <queryTableField id="18" name="Vagas para Titulares de Diploma de Técnico Superior Profissional (TDTSP)" tableColumnId="18"/>
      <queryTableField id="19" name="Vagas para Titulares de outros Cursos Superiores (TOCS)" tableColumnId="19"/>
      <queryTableField id="20" name="Vagas para Titulares de Cursos de Dupla Certificação (TCDC)" tableColumnId="20"/>
      <queryTableField id="21" name="Estudantes Internacionais _x000a_(EI)_x000a_2025/2026" tableColumnId="21"/>
      <queryTableField id="22" name="Mudança de par instituição/curso_x000a_(MPIC)_x000a_2025/2026" tableColumnId="22"/>
      <queryTableField id="26" dataBound="0" tableColumnId="1"/>
      <queryTableField id="23" name="Total vagas" tableColumnId="23"/>
    </queryTableFields>
    <queryTableDeletedFields count="7">
      <deletedField name="Source.Name"/>
      <deletedField name="Observações"/>
      <deletedField name="Alerta"/>
      <deletedField name="Acreditacao"/>
      <deletedField name="Cod CNAEF"/>
      <deletedField name="CNAEF"/>
      <deletedField name="LMA _x000a_(limite máximo de admissões)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C35B8A-0AD7-4ED0-AEC1-48EBCA9130E8}" name="RGA___Mainfile" displayName="RGA___Mainfile" ref="A1:T1168" tableType="queryTable" totalsRowShown="0" headerRowDxfId="73" dataDxfId="72">
  <autoFilter ref="A1:T1168" xr:uid="{A7BA7268-3283-4C48-86EB-762E315300EF}"/>
  <tableColumns count="20">
    <tableColumn id="2" xr3:uid="{79907172-DF3B-4540-87E6-D397DB208856}" uniqueName="2" name="Cod_x000a_IesUo" queryTableFieldId="2" dataDxfId="71"/>
    <tableColumn id="3" xr3:uid="{23DE7137-3BF9-4358-9878-134F44E510AF}" uniqueName="3" name="Cod_x000a_Curso" queryTableFieldId="3" dataDxfId="70"/>
    <tableColumn id="9" xr3:uid="{9CCDD823-54B4-4B9C-823C-C3F1E97277D4}" uniqueName="9" name="Instituição de ensino superior - unidade orgânica" queryTableFieldId="9" dataDxfId="69"/>
    <tableColumn id="10" xr3:uid="{5390C992-7A7D-4A5C-851D-5324ADDB3EDC}" uniqueName="10" name="Ciclo de Estudos" queryTableFieldId="10" dataDxfId="68"/>
    <tableColumn id="13" xr3:uid="{2BD33EF9-542D-4E0D-9654-67D44F29CD49}" uniqueName="13" name="Tipo_x000a_Curso" queryTableFieldId="13" dataDxfId="67"/>
    <tableColumn id="14" xr3:uid="{9AFF5AAF-CD13-4D3A-9387-10DC989510AC}" uniqueName="14" name="CNA/CL" queryTableFieldId="14" dataDxfId="66"/>
    <tableColumn id="15" xr3:uid="{A99F36C8-1432-43EC-B1AA-E02CE8DF9AB6}" uniqueName="15" name="Duracao" queryTableFieldId="15" dataDxfId="65"/>
    <tableColumn id="16" xr3:uid="{5216079C-A64B-40AC-96A3-423E613C767C}" uniqueName="16" name="ECTS" queryTableFieldId="16" dataDxfId="64"/>
    <tableColumn id="41" xr3:uid="{2DFAEAD8-66B9-419A-BE69-095A0A6E0C50}" uniqueName="41" name="Vagas RGA" queryTableFieldId="41" dataDxfId="63"/>
    <tableColumn id="42" xr3:uid="{21DE0180-CF30-4772-9A66-779EADCC167F}" uniqueName="42" name="Vagas RE" queryTableFieldId="42" dataDxfId="62"/>
    <tableColumn id="43" xr3:uid="{FB0E3F62-C218-40F9-A826-2BCDA00B09B4}" uniqueName="43" name="Vagas M23" queryTableFieldId="43" dataDxfId="61"/>
    <tableColumn id="44" xr3:uid="{073171B1-4596-4175-9228-6C091A5637F0}" uniqueName="44" name="Vagas_x000a_TDET" queryTableFieldId="44" dataDxfId="60"/>
    <tableColumn id="45" xr3:uid="{3205E233-4616-436D-9F5A-81DB9A01F250}" uniqueName="45" name="Vagas TDTSP" queryTableFieldId="45" dataDxfId="59"/>
    <tableColumn id="46" xr3:uid="{560EFFB0-6B3C-49DF-ABD1-F8A6D68AB962}" uniqueName="46" name="Vagas TOCS" queryTableFieldId="46" dataDxfId="58"/>
    <tableColumn id="47" xr3:uid="{F6ECECED-F6B4-47BF-AC48-1D1390101114}" uniqueName="47" name="Vagas TCDC" queryTableFieldId="47" dataDxfId="57"/>
    <tableColumn id="48" xr3:uid="{CDC8B9E5-7351-413A-B8E0-51B00D28AACF}" uniqueName="48" name="Vagas LicMed" queryTableFieldId="48" dataDxfId="56"/>
    <tableColumn id="49" xr3:uid="{FBAB75A8-BEE3-4B12-8AAB-5FBBFC2C1831}" uniqueName="49" name="Vagas EI" queryTableFieldId="49" dataDxfId="55"/>
    <tableColumn id="50" xr3:uid="{0E0F9C10-53EA-4DC7-B040-922D574E9B1F}" uniqueName="50" name="Vagas MPIC" queryTableFieldId="50" dataDxfId="54"/>
    <tableColumn id="51" xr3:uid="{0B467AD5-6BD8-40A9-BE80-6337EC908A24}" uniqueName="51" name="Total Vagas CE_x000a_2025/2026" queryTableFieldId="51" dataDxfId="53"/>
    <tableColumn id="52" xr3:uid="{D55FE888-DA18-4F4E-A71D-A4DE3D58B990}" uniqueName="52" name="Total Vagas_x000a_(CNA+CL+RE+CE)" queryTableFieldId="52" dataDxfId="5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53F07B-1D48-453F-9DEF-36C1A6F5451C}" name="Privado___RGA_Mainfile___final_25_26" displayName="Privado___RGA_Mainfile___final_25_26" ref="A1:S439" tableType="queryTable" totalsRowShown="0" headerRowDxfId="51" dataDxfId="50">
  <autoFilter ref="A1:S439" xr:uid="{CAB3CCBE-609A-4383-9CDA-08A8E451F0A5}"/>
  <tableColumns count="19">
    <tableColumn id="2" xr3:uid="{2158456B-DADD-427F-9832-1B2D9002C51F}" uniqueName="2" name="Cod_x000a_IesUo" queryTableFieldId="2" dataDxfId="49"/>
    <tableColumn id="3" xr3:uid="{9778533F-43C7-403D-AE4A-9AD8069E192F}" uniqueName="3" name="Cod_x000a_Curso" queryTableFieldId="3" dataDxfId="48"/>
    <tableColumn id="6" xr3:uid="{6D6F4CBE-7E16-4644-AEE2-44CDC5C5EF8B}" uniqueName="6" name="Instituição de ensino superior - unidade orgânica (**)" queryTableFieldId="6" dataDxfId="47"/>
    <tableColumn id="7" xr3:uid="{60DC5164-B6FC-4CB6-9E3F-C2DA8980B6B3}" uniqueName="7" name="Ciclo de Estudos" queryTableFieldId="7" dataDxfId="46"/>
    <tableColumn id="9" xr3:uid="{D451BA56-6E83-4B03-9980-B0FE3BCE7934}" uniqueName="9" name="Tipo_x000a_Curso" queryTableFieldId="9" dataDxfId="45"/>
    <tableColumn id="10" xr3:uid="{32883407-6520-454C-8653-7395B209378E}" uniqueName="10" name="Duracao" queryTableFieldId="10" dataDxfId="44"/>
    <tableColumn id="11" xr3:uid="{EC96B059-BE86-47D0-9FBD-671231A2B948}" uniqueName="11" name="ECTS" queryTableFieldId="11" dataDxfId="43"/>
    <tableColumn id="23" xr3:uid="{EFA50359-34A4-4F33-965F-F6FE9AB767B7}" uniqueName="23" name="Vagas RGA" queryTableFieldId="23" dataDxfId="42"/>
    <tableColumn id="24" xr3:uid="{82EB8DA1-8CEF-44D7-BB24-D229BD3834FF}" uniqueName="24" name="Vagas RE" queryTableFieldId="24" dataDxfId="41"/>
    <tableColumn id="25" xr3:uid="{363B6EB6-7DFB-4FA9-9818-D3290C7BFD84}" uniqueName="25" name="Vagas M23" queryTableFieldId="25" dataDxfId="40"/>
    <tableColumn id="26" xr3:uid="{37AA6440-5076-4518-9CBC-EC829F07AEC4}" uniqueName="26" name="Vagas_x000a_TDET" queryTableFieldId="26" dataDxfId="39"/>
    <tableColumn id="27" xr3:uid="{0E417656-D736-4377-AA9C-8CA23C7A475C}" uniqueName="27" name="Vagas TDTSP" queryTableFieldId="27" dataDxfId="38"/>
    <tableColumn id="28" xr3:uid="{09706F22-39D3-4F9A-B09E-2F0EAD67EB12}" uniqueName="28" name="Vagas TOCS" queryTableFieldId="28" dataDxfId="37"/>
    <tableColumn id="29" xr3:uid="{53791D58-DB76-4AD8-B5FE-69E6F94BE2BE}" uniqueName="29" name="Vagas TCDC" queryTableFieldId="29" dataDxfId="36"/>
    <tableColumn id="30" xr3:uid="{39E1AAB7-1182-4493-963F-D215842D10E4}" uniqueName="30" name="Vagas LicMed" queryTableFieldId="30" dataDxfId="35"/>
    <tableColumn id="31" xr3:uid="{EC606301-75F4-41F4-A933-95C3793200AE}" uniqueName="31" name="Vagas EI" queryTableFieldId="31" dataDxfId="34"/>
    <tableColumn id="32" xr3:uid="{C28F65AB-2ACB-4488-A0F3-4A7263844B04}" uniqueName="32" name="Vagas MPIC" queryTableFieldId="32" dataDxfId="33"/>
    <tableColumn id="33" xr3:uid="{54FAB2AA-5FDD-4EB0-AA1B-37FA05DB1E6E}" uniqueName="33" name="Total Vagas CE_x000a_2025/2026" queryTableFieldId="33" dataDxfId="32"/>
    <tableColumn id="34" xr3:uid="{7C1088A5-0B04-4631-8684-6A626B969ACB}" uniqueName="34" name="Total Vagas_x000a_(CI+CL+RE+CE)" queryTableFieldId="34" dataDxfId="31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10ADDA4-6D04-4B13-8536-581EB8B78C75}" name="Tabela1" displayName="Tabela1" ref="B1:I2" totalsRowShown="0" headerRowDxfId="30" dataDxfId="29">
  <autoFilter ref="B1:I2" xr:uid="{1840AE33-9487-453A-B237-26C7C20D91C9}"/>
  <tableColumns count="8">
    <tableColumn id="2" xr3:uid="{F6AA6145-F616-469D-A322-EE15B9272305}" name="CodIesUo" dataDxfId="28"/>
    <tableColumn id="3" xr3:uid="{3FDD49AB-019B-4FBA-99D1-BE538B0F3AAC}" name="Instituicao de Ensino Superior (*)" dataDxfId="27"/>
    <tableColumn id="4" xr3:uid="{8A31558A-E616-4069-A113-6328590CD8B3}" name="Cod Curso" dataDxfId="26"/>
    <tableColumn id="5" xr3:uid="{AD8C7768-4055-4104-A98D-C05AAF9B5F87}" name="Designacao Curso" dataDxfId="25"/>
    <tableColumn id="6" xr3:uid="{F7A9FCCF-8849-4E8A-A1AB-060BEE7A3E13}" name="Tipo de Curso" dataDxfId="24"/>
    <tableColumn id="7" xr3:uid="{35F83372-02D8-4CF8-81AD-6A0C6CAB0094}" name="Duracao" dataDxfId="23"/>
    <tableColumn id="8" xr3:uid="{AF458FC5-53E9-4A61-8C5E-AA8DB66DDB08}" name="ECTS" dataDxfId="22"/>
    <tableColumn id="15" xr3:uid="{A655D0E6-16B8-47D4-8530-BE898F40B9B8}" name="Vagas _x000a_2025-2026" dataDxfId="21"/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4A269A-2504-40BF-8CE7-D1FF58057A58}" name="Ficherios_Recebidos" displayName="Ficherios_Recebidos" ref="A1:S27" tableType="queryTable" totalsRowShown="0" headerRowDxfId="20" dataDxfId="19">
  <autoFilter ref="A1:S27" xr:uid="{58CD05A4-1249-472C-A29A-C40F3700A11E}"/>
  <tableColumns count="19">
    <tableColumn id="2" xr3:uid="{8C09E7BE-CC70-4781-B019-B9456FE966B4}" uniqueName="2" name="Tipo ensino" queryTableFieldId="2" dataDxfId="18"/>
    <tableColumn id="3" xr3:uid="{271A7673-E0D0-4D02-B566-587D4087CF25}" uniqueName="3" name="CodIesUo" queryTableFieldId="3" dataDxfId="17"/>
    <tableColumn id="4" xr3:uid="{A7BF5814-CCAA-4ED2-963A-F30CF6AC1C9E}" uniqueName="4" name="Instituicao de Ensino Superior (*)" queryTableFieldId="4" dataDxfId="16"/>
    <tableColumn id="5" xr3:uid="{EA5063B4-988C-4327-A42F-86CB7AD7C19E}" uniqueName="5" name="Cod Curso" queryTableFieldId="5" dataDxfId="15"/>
    <tableColumn id="6" xr3:uid="{AC748C8A-DEF8-4DC4-9CC6-109D6D3C85FE}" uniqueName="6" name="Designacao Curso" queryTableFieldId="6" dataDxfId="14"/>
    <tableColumn id="7" xr3:uid="{541E9C7C-EB92-42EA-AE83-31C895CEE861}" uniqueName="7" name="Tipo de Curso" queryTableFieldId="7" dataDxfId="13"/>
    <tableColumn id="8" xr3:uid="{D1E5B759-4A7D-4600-A313-A9D006139561}" uniqueName="8" name="Duracao" queryTableFieldId="8" dataDxfId="12"/>
    <tableColumn id="9" xr3:uid="{05B66E86-EB96-46A7-8C10-EB9767F60BD7}" uniqueName="9" name="ECTS" queryTableFieldId="9" dataDxfId="11"/>
    <tableColumn id="14" xr3:uid="{BCCE62AB-6C84-49B9-97DC-DD1E57AE867C}" uniqueName="14" name="Vagas _x000a_2025-2026_x000a_RGA" queryTableFieldId="14" dataDxfId="10"/>
    <tableColumn id="15" xr3:uid="{8BAE9985-2672-44B0-B1F2-714E6BD7B6B2}" uniqueName="15" name="Titulares ensino secundário + prova de avaliação conhecimentos" queryTableFieldId="15" dataDxfId="9"/>
    <tableColumn id="16" xr3:uid="{12DAD003-4C44-44B6-BBFA-B2BC0B399866}" uniqueName="16" name="Maiores 23 (M23)" queryTableFieldId="16" dataDxfId="8"/>
    <tableColumn id="17" xr3:uid="{B0C71670-F8B7-4942-8339-40308649F726}" uniqueName="17" name=" Titulares de Diploma de Especialização Tecnológica (TDET)" queryTableFieldId="17" dataDxfId="7"/>
    <tableColumn id="18" xr3:uid="{F4C196B1-5599-4F21-9E8E-2FAB76269708}" uniqueName="18" name="Titulares de Diploma de Técnico Superior Profissional (TDTSP)" queryTableFieldId="18" dataDxfId="6"/>
    <tableColumn id="19" xr3:uid="{96F6075F-1179-4A7B-B36A-25588BAC832E}" uniqueName="19" name="Titulares de outros Cursos Superiores (TOCS)" queryTableFieldId="19" dataDxfId="5"/>
    <tableColumn id="20" xr3:uid="{1BFAEB4F-4D67-49E9-84D7-895A1DDEE66E}" uniqueName="20" name="Titulares de Cursos de Dupla Certificação (TCDC)" queryTableFieldId="20" dataDxfId="4"/>
    <tableColumn id="21" xr3:uid="{3A1A2D1A-3ED0-4E5C-87B4-A60BA89470AB}" uniqueName="21" name="Estudantes Internacionais _x000a_(EI)_x000a_2025/2026" queryTableFieldId="21" dataDxfId="3"/>
    <tableColumn id="22" xr3:uid="{FB64722F-A18C-4D0A-8C4B-BF9B3DB840E3}" uniqueName="22" name="Mudança de par instituição/curso_x000a_(MPIC)_x000a_2025/2026" queryTableFieldId="22" dataDxfId="2"/>
    <tableColumn id="1" xr3:uid="{8F2C2BBD-2963-4389-9999-747F731159EA}" uniqueName="1" name="Total Vagas Concursos Especiais" queryTableFieldId="26" dataDxfId="1">
      <calculatedColumnFormula>SUM(J2:Q2)</calculatedColumnFormula>
    </tableColumn>
    <tableColumn id="23" xr3:uid="{5BB411EB-E59D-4DFB-AF2F-9E0E3E125F2A}" uniqueName="23" name="Total vagas_x000a_[RGA +  Concursos Especiais]" queryTableFieldId="2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364D3-9108-41B2-9A80-18A9B9427877}">
  <sheetPr codeName="Folha1"/>
  <dimension ref="A1:T1170"/>
  <sheetViews>
    <sheetView zoomScale="90" zoomScaleNormal="90" workbookViewId="0">
      <pane ySplit="1" topLeftCell="A2" activePane="bottomLeft" state="frozen"/>
      <selection pane="bottomLeft" activeCell="C1" sqref="C1"/>
    </sheetView>
  </sheetViews>
  <sheetFormatPr defaultRowHeight="14.5" x14ac:dyDescent="0.35"/>
  <cols>
    <col min="1" max="1" width="8" style="1" customWidth="1"/>
    <col min="2" max="2" width="7.90625" style="1" customWidth="1"/>
    <col min="3" max="4" width="80.7265625" style="1" bestFit="1" customWidth="1"/>
    <col min="5" max="5" width="12.81640625" style="1" bestFit="1" customWidth="1"/>
    <col min="6" max="6" width="10.08984375" style="1" bestFit="1" customWidth="1"/>
    <col min="7" max="7" width="12.36328125" style="1" bestFit="1" customWidth="1"/>
    <col min="8" max="8" width="7.36328125" style="1" bestFit="1" customWidth="1"/>
    <col min="9" max="9" width="9.90625" style="1" customWidth="1"/>
    <col min="10" max="10" width="10.7265625" style="1" bestFit="1" customWidth="1"/>
    <col min="11" max="11" width="12.54296875" style="1" bestFit="1" customWidth="1"/>
    <col min="12" max="12" width="13.36328125" style="1" bestFit="1" customWidth="1"/>
    <col min="13" max="13" width="13.7265625" style="1" bestFit="1" customWidth="1"/>
    <col min="14" max="15" width="12.90625" style="1" bestFit="1" customWidth="1"/>
    <col min="16" max="16" width="14.7265625" style="1" bestFit="1" customWidth="1"/>
    <col min="17" max="17" width="10.08984375" style="1" bestFit="1" customWidth="1"/>
    <col min="18" max="18" width="12.90625" style="1" bestFit="1" customWidth="1"/>
    <col min="19" max="19" width="26.1796875" style="1" bestFit="1" customWidth="1"/>
    <col min="20" max="20" width="28" style="1" bestFit="1" customWidth="1"/>
    <col min="21" max="21" width="33.1796875" style="1" bestFit="1" customWidth="1"/>
    <col min="22" max="16384" width="8.7265625" style="1"/>
  </cols>
  <sheetData>
    <row r="1" spans="1:20" x14ac:dyDescent="0.35">
      <c r="A1" t="s">
        <v>0</v>
      </c>
      <c r="B1" t="s">
        <v>1</v>
      </c>
      <c r="C1" t="s">
        <v>1947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</row>
    <row r="2" spans="1:20" x14ac:dyDescent="0.35">
      <c r="A2" s="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>
        <v>240</v>
      </c>
      <c r="I2">
        <v>311</v>
      </c>
      <c r="J2">
        <v>15</v>
      </c>
      <c r="K2">
        <v>26</v>
      </c>
      <c r="L2">
        <v>0</v>
      </c>
      <c r="M2">
        <v>0</v>
      </c>
      <c r="N2">
        <v>8</v>
      </c>
      <c r="O2">
        <v>0</v>
      </c>
      <c r="P2">
        <v>0</v>
      </c>
      <c r="Q2">
        <v>12</v>
      </c>
      <c r="R2">
        <v>8</v>
      </c>
      <c r="S2">
        <v>54</v>
      </c>
      <c r="T2">
        <v>380</v>
      </c>
    </row>
    <row r="3" spans="1:20" x14ac:dyDescent="0.35">
      <c r="A3" s="2" t="s">
        <v>26</v>
      </c>
      <c r="B3" t="s">
        <v>20</v>
      </c>
      <c r="C3" t="s">
        <v>27</v>
      </c>
      <c r="D3" t="s">
        <v>22</v>
      </c>
      <c r="E3" t="s">
        <v>23</v>
      </c>
      <c r="F3" t="s">
        <v>24</v>
      </c>
      <c r="G3" t="s">
        <v>25</v>
      </c>
      <c r="H3">
        <v>240</v>
      </c>
      <c r="I3">
        <v>278</v>
      </c>
      <c r="J3">
        <v>12</v>
      </c>
      <c r="K3">
        <v>16</v>
      </c>
      <c r="L3">
        <v>0</v>
      </c>
      <c r="M3">
        <v>0</v>
      </c>
      <c r="N3">
        <v>0</v>
      </c>
      <c r="O3">
        <v>0</v>
      </c>
      <c r="P3">
        <v>0</v>
      </c>
      <c r="Q3">
        <v>4</v>
      </c>
      <c r="R3">
        <v>2</v>
      </c>
      <c r="S3">
        <v>22</v>
      </c>
      <c r="T3">
        <v>312</v>
      </c>
    </row>
    <row r="4" spans="1:20" x14ac:dyDescent="0.35">
      <c r="A4" s="2" t="s">
        <v>28</v>
      </c>
      <c r="B4" t="s">
        <v>20</v>
      </c>
      <c r="C4" t="s">
        <v>29</v>
      </c>
      <c r="D4" t="s">
        <v>22</v>
      </c>
      <c r="E4" t="s">
        <v>23</v>
      </c>
      <c r="F4" t="s">
        <v>24</v>
      </c>
      <c r="G4" t="s">
        <v>25</v>
      </c>
      <c r="H4">
        <v>240</v>
      </c>
      <c r="I4">
        <v>257</v>
      </c>
      <c r="J4">
        <v>6</v>
      </c>
      <c r="K4">
        <v>16</v>
      </c>
      <c r="L4">
        <v>0</v>
      </c>
      <c r="M4">
        <v>0</v>
      </c>
      <c r="N4">
        <v>10</v>
      </c>
      <c r="O4">
        <v>0</v>
      </c>
      <c r="P4">
        <v>0</v>
      </c>
      <c r="Q4">
        <v>10</v>
      </c>
      <c r="R4">
        <v>25</v>
      </c>
      <c r="S4">
        <v>61</v>
      </c>
      <c r="T4">
        <v>324</v>
      </c>
    </row>
    <row r="5" spans="1:20" x14ac:dyDescent="0.35">
      <c r="A5" s="2" t="s">
        <v>30</v>
      </c>
      <c r="B5" t="s">
        <v>31</v>
      </c>
      <c r="C5" t="s">
        <v>32</v>
      </c>
      <c r="D5" t="s">
        <v>33</v>
      </c>
      <c r="E5" t="s">
        <v>23</v>
      </c>
      <c r="F5" t="s">
        <v>24</v>
      </c>
      <c r="G5" t="s">
        <v>34</v>
      </c>
      <c r="H5">
        <v>180</v>
      </c>
      <c r="I5">
        <v>63</v>
      </c>
      <c r="J5">
        <v>2</v>
      </c>
      <c r="K5">
        <v>3</v>
      </c>
      <c r="L5">
        <v>0</v>
      </c>
      <c r="M5">
        <v>0</v>
      </c>
      <c r="N5">
        <v>1</v>
      </c>
      <c r="O5">
        <v>0</v>
      </c>
      <c r="P5">
        <v>0</v>
      </c>
      <c r="Q5">
        <v>1</v>
      </c>
      <c r="R5">
        <v>2</v>
      </c>
      <c r="S5">
        <v>7</v>
      </c>
      <c r="T5">
        <v>72</v>
      </c>
    </row>
    <row r="6" spans="1:20" x14ac:dyDescent="0.35">
      <c r="A6" s="2" t="s">
        <v>30</v>
      </c>
      <c r="B6" t="s">
        <v>35</v>
      </c>
      <c r="C6" t="s">
        <v>32</v>
      </c>
      <c r="D6" t="s">
        <v>36</v>
      </c>
      <c r="E6" t="s">
        <v>23</v>
      </c>
      <c r="F6" t="s">
        <v>24</v>
      </c>
      <c r="G6" t="s">
        <v>34</v>
      </c>
      <c r="H6">
        <v>180</v>
      </c>
      <c r="I6">
        <v>56</v>
      </c>
      <c r="J6">
        <v>0</v>
      </c>
      <c r="K6">
        <v>3</v>
      </c>
      <c r="L6">
        <v>5</v>
      </c>
      <c r="M6">
        <v>0</v>
      </c>
      <c r="N6">
        <v>0</v>
      </c>
      <c r="O6">
        <v>0</v>
      </c>
      <c r="P6">
        <v>0</v>
      </c>
      <c r="Q6">
        <v>0</v>
      </c>
      <c r="R6">
        <v>2</v>
      </c>
      <c r="S6">
        <v>10</v>
      </c>
      <c r="T6">
        <v>66</v>
      </c>
    </row>
    <row r="7" spans="1:20" x14ac:dyDescent="0.35">
      <c r="A7" s="2" t="s">
        <v>30</v>
      </c>
      <c r="B7" t="s">
        <v>37</v>
      </c>
      <c r="C7" t="s">
        <v>32</v>
      </c>
      <c r="D7" t="s">
        <v>38</v>
      </c>
      <c r="E7" t="s">
        <v>23</v>
      </c>
      <c r="F7" t="s">
        <v>24</v>
      </c>
      <c r="G7" t="s">
        <v>34</v>
      </c>
      <c r="H7">
        <v>180</v>
      </c>
      <c r="I7">
        <v>45</v>
      </c>
      <c r="J7">
        <v>1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2</v>
      </c>
      <c r="T7">
        <v>48</v>
      </c>
    </row>
    <row r="8" spans="1:20" x14ac:dyDescent="0.35">
      <c r="A8" s="2" t="s">
        <v>30</v>
      </c>
      <c r="B8" t="s">
        <v>39</v>
      </c>
      <c r="C8" t="s">
        <v>32</v>
      </c>
      <c r="D8" t="s">
        <v>40</v>
      </c>
      <c r="E8" t="s">
        <v>23</v>
      </c>
      <c r="F8" t="s">
        <v>24</v>
      </c>
      <c r="G8" t="s">
        <v>34</v>
      </c>
      <c r="H8">
        <v>180</v>
      </c>
      <c r="I8">
        <v>40</v>
      </c>
      <c r="J8">
        <v>0</v>
      </c>
      <c r="K8">
        <v>2</v>
      </c>
      <c r="L8">
        <v>3</v>
      </c>
      <c r="M8">
        <v>0</v>
      </c>
      <c r="N8">
        <v>0</v>
      </c>
      <c r="O8">
        <v>0</v>
      </c>
      <c r="P8">
        <v>0</v>
      </c>
      <c r="Q8">
        <v>1</v>
      </c>
      <c r="R8">
        <v>2</v>
      </c>
      <c r="S8">
        <v>8</v>
      </c>
      <c r="T8">
        <v>48</v>
      </c>
    </row>
    <row r="9" spans="1:20" x14ac:dyDescent="0.35">
      <c r="A9" s="2" t="s">
        <v>30</v>
      </c>
      <c r="B9" t="s">
        <v>41</v>
      </c>
      <c r="C9" t="s">
        <v>32</v>
      </c>
      <c r="D9" t="s">
        <v>42</v>
      </c>
      <c r="E9" t="s">
        <v>23</v>
      </c>
      <c r="F9" t="s">
        <v>24</v>
      </c>
      <c r="G9" t="s">
        <v>34</v>
      </c>
      <c r="H9">
        <v>180</v>
      </c>
      <c r="I9">
        <v>61</v>
      </c>
      <c r="J9">
        <v>2</v>
      </c>
      <c r="K9">
        <v>4</v>
      </c>
      <c r="L9">
        <v>1</v>
      </c>
      <c r="M9">
        <v>0</v>
      </c>
      <c r="N9">
        <v>1</v>
      </c>
      <c r="O9">
        <v>0</v>
      </c>
      <c r="P9">
        <v>0</v>
      </c>
      <c r="Q9">
        <v>1</v>
      </c>
      <c r="R9">
        <v>2</v>
      </c>
      <c r="S9">
        <v>9</v>
      </c>
      <c r="T9">
        <v>72</v>
      </c>
    </row>
    <row r="10" spans="1:20" x14ac:dyDescent="0.35">
      <c r="A10" s="2" t="s">
        <v>30</v>
      </c>
      <c r="B10" t="s">
        <v>43</v>
      </c>
      <c r="C10" t="s">
        <v>32</v>
      </c>
      <c r="D10" t="s">
        <v>44</v>
      </c>
      <c r="E10" t="s">
        <v>23</v>
      </c>
      <c r="F10" t="s">
        <v>24</v>
      </c>
      <c r="G10" t="s">
        <v>34</v>
      </c>
      <c r="H10">
        <v>180</v>
      </c>
      <c r="I10">
        <v>45</v>
      </c>
      <c r="J10">
        <v>0</v>
      </c>
      <c r="K10">
        <v>1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3</v>
      </c>
      <c r="T10">
        <v>48</v>
      </c>
    </row>
    <row r="11" spans="1:20" x14ac:dyDescent="0.35">
      <c r="A11" s="2" t="s">
        <v>30</v>
      </c>
      <c r="B11" t="s">
        <v>45</v>
      </c>
      <c r="C11" t="s">
        <v>32</v>
      </c>
      <c r="D11" t="s">
        <v>46</v>
      </c>
      <c r="E11" t="s">
        <v>23</v>
      </c>
      <c r="F11" t="s">
        <v>24</v>
      </c>
      <c r="G11" t="s">
        <v>34</v>
      </c>
      <c r="H11">
        <v>180</v>
      </c>
      <c r="I11">
        <v>40</v>
      </c>
      <c r="J11">
        <v>0</v>
      </c>
      <c r="K11">
        <v>5</v>
      </c>
      <c r="L11">
        <v>4</v>
      </c>
      <c r="M11">
        <v>0</v>
      </c>
      <c r="N11">
        <v>4</v>
      </c>
      <c r="O11">
        <v>0</v>
      </c>
      <c r="P11">
        <v>0</v>
      </c>
      <c r="Q11">
        <v>2</v>
      </c>
      <c r="R11">
        <v>5</v>
      </c>
      <c r="S11">
        <v>20</v>
      </c>
      <c r="T11">
        <v>60</v>
      </c>
    </row>
    <row r="12" spans="1:20" x14ac:dyDescent="0.35">
      <c r="A12" s="2" t="s">
        <v>30</v>
      </c>
      <c r="B12" t="s">
        <v>47</v>
      </c>
      <c r="C12" t="s">
        <v>32</v>
      </c>
      <c r="D12" t="s">
        <v>48</v>
      </c>
      <c r="E12" t="s">
        <v>23</v>
      </c>
      <c r="F12" t="s">
        <v>24</v>
      </c>
      <c r="G12" t="s">
        <v>34</v>
      </c>
      <c r="H12">
        <v>180</v>
      </c>
      <c r="I12">
        <v>40</v>
      </c>
      <c r="J12">
        <v>2</v>
      </c>
      <c r="K12">
        <v>2</v>
      </c>
      <c r="L12">
        <v>2</v>
      </c>
      <c r="M12">
        <v>0</v>
      </c>
      <c r="N12">
        <v>0</v>
      </c>
      <c r="O12">
        <v>0</v>
      </c>
      <c r="P12">
        <v>0</v>
      </c>
      <c r="Q12">
        <v>2</v>
      </c>
      <c r="R12">
        <v>0</v>
      </c>
      <c r="S12">
        <v>6</v>
      </c>
      <c r="T12">
        <v>48</v>
      </c>
    </row>
    <row r="13" spans="1:20" x14ac:dyDescent="0.35">
      <c r="A13" s="2" t="s">
        <v>30</v>
      </c>
      <c r="B13" t="s">
        <v>49</v>
      </c>
      <c r="C13" t="s">
        <v>32</v>
      </c>
      <c r="D13" t="s">
        <v>50</v>
      </c>
      <c r="E13" t="s">
        <v>23</v>
      </c>
      <c r="F13" t="s">
        <v>24</v>
      </c>
      <c r="G13" t="s">
        <v>34</v>
      </c>
      <c r="H13">
        <v>180</v>
      </c>
      <c r="I13">
        <v>20</v>
      </c>
      <c r="J13">
        <v>3</v>
      </c>
      <c r="K13">
        <v>8</v>
      </c>
      <c r="L13">
        <v>7</v>
      </c>
      <c r="M13">
        <v>0</v>
      </c>
      <c r="N13">
        <v>4</v>
      </c>
      <c r="O13">
        <v>0</v>
      </c>
      <c r="P13">
        <v>0</v>
      </c>
      <c r="Q13">
        <v>3</v>
      </c>
      <c r="R13">
        <v>3</v>
      </c>
      <c r="S13">
        <v>25</v>
      </c>
      <c r="T13">
        <v>48</v>
      </c>
    </row>
    <row r="14" spans="1:20" x14ac:dyDescent="0.35">
      <c r="A14" s="2" t="s">
        <v>51</v>
      </c>
      <c r="B14" t="s">
        <v>52</v>
      </c>
      <c r="C14" t="s">
        <v>53</v>
      </c>
      <c r="D14" t="s">
        <v>54</v>
      </c>
      <c r="E14" t="s">
        <v>23</v>
      </c>
      <c r="F14" t="s">
        <v>24</v>
      </c>
      <c r="G14" t="s">
        <v>34</v>
      </c>
      <c r="H14">
        <v>180</v>
      </c>
      <c r="I14">
        <v>39</v>
      </c>
      <c r="J14">
        <v>2</v>
      </c>
      <c r="K14">
        <v>4</v>
      </c>
      <c r="L14">
        <v>0</v>
      </c>
      <c r="M14">
        <v>2</v>
      </c>
      <c r="N14">
        <v>1</v>
      </c>
      <c r="O14">
        <v>2</v>
      </c>
      <c r="P14">
        <v>0</v>
      </c>
      <c r="Q14">
        <v>5</v>
      </c>
      <c r="R14">
        <v>1</v>
      </c>
      <c r="S14">
        <v>15</v>
      </c>
      <c r="T14">
        <v>56</v>
      </c>
    </row>
    <row r="15" spans="1:20" x14ac:dyDescent="0.35">
      <c r="A15" s="2" t="s">
        <v>51</v>
      </c>
      <c r="B15" t="s">
        <v>55</v>
      </c>
      <c r="C15" t="s">
        <v>53</v>
      </c>
      <c r="D15" t="s">
        <v>56</v>
      </c>
      <c r="E15" t="s">
        <v>23</v>
      </c>
      <c r="F15" t="s">
        <v>24</v>
      </c>
      <c r="G15" t="s">
        <v>34</v>
      </c>
      <c r="H15">
        <v>180</v>
      </c>
      <c r="I15">
        <v>24</v>
      </c>
      <c r="J15">
        <v>1</v>
      </c>
      <c r="K15">
        <v>1</v>
      </c>
      <c r="L15">
        <v>0</v>
      </c>
      <c r="M15">
        <v>1</v>
      </c>
      <c r="N15">
        <v>0</v>
      </c>
      <c r="O15">
        <v>1</v>
      </c>
      <c r="P15">
        <v>0</v>
      </c>
      <c r="Q15">
        <v>1</v>
      </c>
      <c r="R15">
        <v>1</v>
      </c>
      <c r="S15">
        <v>5</v>
      </c>
      <c r="T15">
        <v>30</v>
      </c>
    </row>
    <row r="16" spans="1:20" x14ac:dyDescent="0.35">
      <c r="A16" s="2" t="s">
        <v>51</v>
      </c>
      <c r="B16" t="s">
        <v>57</v>
      </c>
      <c r="C16" t="s">
        <v>53</v>
      </c>
      <c r="D16" t="s">
        <v>58</v>
      </c>
      <c r="E16" t="s">
        <v>23</v>
      </c>
      <c r="F16" t="s">
        <v>24</v>
      </c>
      <c r="G16" t="s">
        <v>34</v>
      </c>
      <c r="H16">
        <v>180</v>
      </c>
      <c r="I16">
        <v>36</v>
      </c>
      <c r="J16">
        <v>0</v>
      </c>
      <c r="K16">
        <v>1</v>
      </c>
      <c r="L16">
        <v>0</v>
      </c>
      <c r="M16">
        <v>1</v>
      </c>
      <c r="N16">
        <v>0</v>
      </c>
      <c r="O16">
        <v>2</v>
      </c>
      <c r="P16">
        <v>0</v>
      </c>
      <c r="Q16">
        <v>0</v>
      </c>
      <c r="R16">
        <v>0</v>
      </c>
      <c r="S16">
        <v>4</v>
      </c>
      <c r="T16">
        <v>40</v>
      </c>
    </row>
    <row r="17" spans="1:20" x14ac:dyDescent="0.35">
      <c r="A17" s="2" t="s">
        <v>51</v>
      </c>
      <c r="B17" t="s">
        <v>59</v>
      </c>
      <c r="C17" t="s">
        <v>53</v>
      </c>
      <c r="D17" t="s">
        <v>60</v>
      </c>
      <c r="E17" t="s">
        <v>23</v>
      </c>
      <c r="F17" t="s">
        <v>24</v>
      </c>
      <c r="G17" t="s">
        <v>34</v>
      </c>
      <c r="H17">
        <v>180</v>
      </c>
      <c r="I17">
        <v>41</v>
      </c>
      <c r="J17">
        <v>2</v>
      </c>
      <c r="K17">
        <v>3</v>
      </c>
      <c r="L17">
        <v>0</v>
      </c>
      <c r="M17">
        <v>0</v>
      </c>
      <c r="N17">
        <v>0</v>
      </c>
      <c r="O17">
        <v>0</v>
      </c>
      <c r="P17">
        <v>0</v>
      </c>
      <c r="Q17">
        <v>2</v>
      </c>
      <c r="R17">
        <v>0</v>
      </c>
      <c r="S17">
        <v>5</v>
      </c>
      <c r="T17">
        <v>48</v>
      </c>
    </row>
    <row r="18" spans="1:20" x14ac:dyDescent="0.35">
      <c r="A18" s="2" t="s">
        <v>51</v>
      </c>
      <c r="B18" t="s">
        <v>61</v>
      </c>
      <c r="C18" t="s">
        <v>53</v>
      </c>
      <c r="D18" t="s">
        <v>62</v>
      </c>
      <c r="E18" t="s">
        <v>23</v>
      </c>
      <c r="F18" t="s">
        <v>24</v>
      </c>
      <c r="G18" t="s">
        <v>34</v>
      </c>
      <c r="H18">
        <v>180</v>
      </c>
      <c r="I18">
        <v>21</v>
      </c>
      <c r="J18">
        <v>2</v>
      </c>
      <c r="K18">
        <v>3</v>
      </c>
      <c r="L18">
        <v>0</v>
      </c>
      <c r="M18">
        <v>0</v>
      </c>
      <c r="N18">
        <v>0</v>
      </c>
      <c r="O18">
        <v>0</v>
      </c>
      <c r="P18">
        <v>0</v>
      </c>
      <c r="Q18">
        <v>5</v>
      </c>
      <c r="R18">
        <v>5</v>
      </c>
      <c r="S18">
        <v>13</v>
      </c>
      <c r="T18">
        <v>36</v>
      </c>
    </row>
    <row r="19" spans="1:20" x14ac:dyDescent="0.35">
      <c r="A19" s="2" t="s">
        <v>51</v>
      </c>
      <c r="B19" t="s">
        <v>63</v>
      </c>
      <c r="C19" t="s">
        <v>53</v>
      </c>
      <c r="D19" t="s">
        <v>64</v>
      </c>
      <c r="E19" t="s">
        <v>23</v>
      </c>
      <c r="F19" t="s">
        <v>24</v>
      </c>
      <c r="G19" t="s">
        <v>34</v>
      </c>
      <c r="H19">
        <v>180</v>
      </c>
      <c r="I19">
        <v>31</v>
      </c>
      <c r="J19">
        <v>2</v>
      </c>
      <c r="K19">
        <v>3</v>
      </c>
      <c r="L19">
        <v>0</v>
      </c>
      <c r="M19">
        <v>0</v>
      </c>
      <c r="N19">
        <v>0</v>
      </c>
      <c r="O19">
        <v>0</v>
      </c>
      <c r="P19">
        <v>0</v>
      </c>
      <c r="Q19">
        <v>5</v>
      </c>
      <c r="R19">
        <v>4</v>
      </c>
      <c r="S19">
        <v>12</v>
      </c>
      <c r="T19">
        <v>45</v>
      </c>
    </row>
    <row r="20" spans="1:20" x14ac:dyDescent="0.35">
      <c r="A20" s="2" t="s">
        <v>65</v>
      </c>
      <c r="B20" t="s">
        <v>66</v>
      </c>
      <c r="C20" t="s">
        <v>67</v>
      </c>
      <c r="D20" t="s">
        <v>68</v>
      </c>
      <c r="E20" t="s">
        <v>23</v>
      </c>
      <c r="F20" t="s">
        <v>24</v>
      </c>
      <c r="G20" t="s">
        <v>34</v>
      </c>
      <c r="H20">
        <v>180</v>
      </c>
      <c r="I20">
        <v>48</v>
      </c>
      <c r="J20">
        <v>3</v>
      </c>
      <c r="K20">
        <v>4</v>
      </c>
      <c r="L20">
        <v>0</v>
      </c>
      <c r="M20">
        <v>1</v>
      </c>
      <c r="N20">
        <v>0</v>
      </c>
      <c r="O20">
        <v>1</v>
      </c>
      <c r="P20">
        <v>0</v>
      </c>
      <c r="Q20">
        <v>2</v>
      </c>
      <c r="R20">
        <v>1</v>
      </c>
      <c r="S20">
        <v>9</v>
      </c>
      <c r="T20">
        <v>60</v>
      </c>
    </row>
    <row r="21" spans="1:20" x14ac:dyDescent="0.35">
      <c r="A21" s="2" t="s">
        <v>65</v>
      </c>
      <c r="B21" t="s">
        <v>69</v>
      </c>
      <c r="C21" t="s">
        <v>67</v>
      </c>
      <c r="D21" t="s">
        <v>70</v>
      </c>
      <c r="E21" t="s">
        <v>23</v>
      </c>
      <c r="F21" t="s">
        <v>24</v>
      </c>
      <c r="G21" t="s">
        <v>34</v>
      </c>
      <c r="H21">
        <v>180</v>
      </c>
      <c r="I21">
        <v>23</v>
      </c>
      <c r="J21">
        <v>2</v>
      </c>
      <c r="K21">
        <v>5</v>
      </c>
      <c r="L21">
        <v>0</v>
      </c>
      <c r="M21">
        <v>1</v>
      </c>
      <c r="N21">
        <v>1</v>
      </c>
      <c r="O21">
        <v>1</v>
      </c>
      <c r="P21">
        <v>0</v>
      </c>
      <c r="Q21">
        <v>1</v>
      </c>
      <c r="R21">
        <v>1</v>
      </c>
      <c r="S21">
        <v>10</v>
      </c>
      <c r="T21">
        <v>35</v>
      </c>
    </row>
    <row r="22" spans="1:20" x14ac:dyDescent="0.35">
      <c r="A22" s="2" t="s">
        <v>65</v>
      </c>
      <c r="B22" t="s">
        <v>71</v>
      </c>
      <c r="C22" t="s">
        <v>67</v>
      </c>
      <c r="D22" t="s">
        <v>72</v>
      </c>
      <c r="E22" t="s">
        <v>23</v>
      </c>
      <c r="F22" t="s">
        <v>24</v>
      </c>
      <c r="G22" t="s">
        <v>34</v>
      </c>
      <c r="H22">
        <v>180</v>
      </c>
      <c r="I22">
        <v>20</v>
      </c>
      <c r="J22">
        <v>1</v>
      </c>
      <c r="K22">
        <v>1</v>
      </c>
      <c r="L22">
        <v>0</v>
      </c>
      <c r="M22">
        <v>1</v>
      </c>
      <c r="N22">
        <v>0</v>
      </c>
      <c r="O22">
        <v>1</v>
      </c>
      <c r="P22">
        <v>0</v>
      </c>
      <c r="Q22">
        <v>1</v>
      </c>
      <c r="R22">
        <v>0</v>
      </c>
      <c r="S22">
        <v>4</v>
      </c>
      <c r="T22">
        <v>25</v>
      </c>
    </row>
    <row r="23" spans="1:20" x14ac:dyDescent="0.35">
      <c r="A23" s="2" t="s">
        <v>73</v>
      </c>
      <c r="B23" t="s">
        <v>74</v>
      </c>
      <c r="C23" t="s">
        <v>75</v>
      </c>
      <c r="D23" t="s">
        <v>76</v>
      </c>
      <c r="E23" t="s">
        <v>23</v>
      </c>
      <c r="F23" t="s">
        <v>24</v>
      </c>
      <c r="G23" t="s">
        <v>34</v>
      </c>
      <c r="H23">
        <v>180</v>
      </c>
      <c r="I23">
        <v>33</v>
      </c>
      <c r="J23">
        <v>1</v>
      </c>
      <c r="K23">
        <v>2</v>
      </c>
      <c r="L23">
        <v>0</v>
      </c>
      <c r="M23">
        <v>3</v>
      </c>
      <c r="N23">
        <v>0</v>
      </c>
      <c r="O23">
        <v>1</v>
      </c>
      <c r="P23">
        <v>0</v>
      </c>
      <c r="Q23">
        <v>3</v>
      </c>
      <c r="R23">
        <v>0</v>
      </c>
      <c r="S23">
        <v>9</v>
      </c>
      <c r="T23">
        <v>43</v>
      </c>
    </row>
    <row r="24" spans="1:20" x14ac:dyDescent="0.35">
      <c r="A24" s="2" t="s">
        <v>73</v>
      </c>
      <c r="B24" t="s">
        <v>77</v>
      </c>
      <c r="C24" t="s">
        <v>75</v>
      </c>
      <c r="D24" t="s">
        <v>78</v>
      </c>
      <c r="E24" t="s">
        <v>23</v>
      </c>
      <c r="F24" t="s">
        <v>24</v>
      </c>
      <c r="G24" t="s">
        <v>34</v>
      </c>
      <c r="H24">
        <v>180</v>
      </c>
      <c r="I24">
        <v>34</v>
      </c>
      <c r="J24">
        <v>0</v>
      </c>
      <c r="K24">
        <v>4</v>
      </c>
      <c r="L24">
        <v>0</v>
      </c>
      <c r="M24">
        <v>13</v>
      </c>
      <c r="N24">
        <v>0</v>
      </c>
      <c r="O24">
        <v>1</v>
      </c>
      <c r="P24">
        <v>0</v>
      </c>
      <c r="Q24">
        <v>2</v>
      </c>
      <c r="R24">
        <v>1</v>
      </c>
      <c r="S24">
        <v>21</v>
      </c>
      <c r="T24">
        <v>55</v>
      </c>
    </row>
    <row r="25" spans="1:20" x14ac:dyDescent="0.35">
      <c r="A25" s="2" t="s">
        <v>73</v>
      </c>
      <c r="B25" t="s">
        <v>79</v>
      </c>
      <c r="C25" t="s">
        <v>75</v>
      </c>
      <c r="D25" t="s">
        <v>80</v>
      </c>
      <c r="E25" t="s">
        <v>23</v>
      </c>
      <c r="F25" t="s">
        <v>24</v>
      </c>
      <c r="G25" t="s">
        <v>34</v>
      </c>
      <c r="H25">
        <v>180</v>
      </c>
      <c r="I25">
        <v>40</v>
      </c>
      <c r="J25">
        <v>0</v>
      </c>
      <c r="K25">
        <v>1</v>
      </c>
      <c r="L25">
        <v>0</v>
      </c>
      <c r="M25">
        <v>8</v>
      </c>
      <c r="N25">
        <v>0</v>
      </c>
      <c r="O25">
        <v>0</v>
      </c>
      <c r="P25">
        <v>0</v>
      </c>
      <c r="Q25">
        <v>1</v>
      </c>
      <c r="R25">
        <v>0</v>
      </c>
      <c r="S25">
        <v>10</v>
      </c>
      <c r="T25">
        <v>50</v>
      </c>
    </row>
    <row r="26" spans="1:20" x14ac:dyDescent="0.35">
      <c r="A26" s="2" t="s">
        <v>73</v>
      </c>
      <c r="B26" t="s">
        <v>81</v>
      </c>
      <c r="C26" t="s">
        <v>75</v>
      </c>
      <c r="D26" t="s">
        <v>82</v>
      </c>
      <c r="E26" t="s">
        <v>23</v>
      </c>
      <c r="F26" t="s">
        <v>24</v>
      </c>
      <c r="G26" t="s">
        <v>34</v>
      </c>
      <c r="H26">
        <v>180</v>
      </c>
      <c r="I26">
        <v>50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50</v>
      </c>
    </row>
    <row r="27" spans="1:20" x14ac:dyDescent="0.35">
      <c r="A27" s="2" t="s">
        <v>83</v>
      </c>
      <c r="B27" t="s">
        <v>20</v>
      </c>
      <c r="C27" t="s">
        <v>84</v>
      </c>
      <c r="D27" t="s">
        <v>22</v>
      </c>
      <c r="E27" t="s">
        <v>23</v>
      </c>
      <c r="F27" t="s">
        <v>24</v>
      </c>
      <c r="G27" t="s">
        <v>25</v>
      </c>
      <c r="H27">
        <v>240</v>
      </c>
      <c r="I27">
        <v>37</v>
      </c>
      <c r="J27">
        <v>2</v>
      </c>
      <c r="K27">
        <v>2</v>
      </c>
      <c r="L27">
        <v>0</v>
      </c>
      <c r="M27">
        <v>3</v>
      </c>
      <c r="N27">
        <v>0</v>
      </c>
      <c r="O27">
        <v>1</v>
      </c>
      <c r="P27">
        <v>0</v>
      </c>
      <c r="Q27">
        <v>1</v>
      </c>
      <c r="R27">
        <v>1</v>
      </c>
      <c r="S27">
        <v>8</v>
      </c>
      <c r="T27">
        <v>47</v>
      </c>
    </row>
    <row r="28" spans="1:20" x14ac:dyDescent="0.35">
      <c r="A28" s="2" t="s">
        <v>83</v>
      </c>
      <c r="B28" t="s">
        <v>85</v>
      </c>
      <c r="C28" t="s">
        <v>84</v>
      </c>
      <c r="D28" t="s">
        <v>86</v>
      </c>
      <c r="E28" t="s">
        <v>23</v>
      </c>
      <c r="F28" t="s">
        <v>24</v>
      </c>
      <c r="G28" t="s">
        <v>25</v>
      </c>
      <c r="H28">
        <v>240</v>
      </c>
      <c r="I28">
        <v>28</v>
      </c>
      <c r="J28">
        <v>1</v>
      </c>
      <c r="K28">
        <v>2</v>
      </c>
      <c r="L28">
        <v>0</v>
      </c>
      <c r="M28">
        <v>6</v>
      </c>
      <c r="N28">
        <v>0</v>
      </c>
      <c r="O28">
        <v>1</v>
      </c>
      <c r="P28">
        <v>0</v>
      </c>
      <c r="Q28">
        <v>2</v>
      </c>
      <c r="R28">
        <v>0</v>
      </c>
      <c r="S28">
        <v>11</v>
      </c>
      <c r="T28">
        <v>40</v>
      </c>
    </row>
    <row r="29" spans="1:20" x14ac:dyDescent="0.35">
      <c r="A29" s="2" t="s">
        <v>87</v>
      </c>
      <c r="B29" t="s">
        <v>88</v>
      </c>
      <c r="C29" t="s">
        <v>89</v>
      </c>
      <c r="D29" t="s">
        <v>90</v>
      </c>
      <c r="E29" t="s">
        <v>23</v>
      </c>
      <c r="F29" t="s">
        <v>24</v>
      </c>
      <c r="G29" t="s">
        <v>34</v>
      </c>
      <c r="H29">
        <v>180</v>
      </c>
      <c r="I29">
        <v>61</v>
      </c>
      <c r="J29">
        <v>3</v>
      </c>
      <c r="K29">
        <v>1</v>
      </c>
      <c r="L29">
        <v>0</v>
      </c>
      <c r="M29">
        <v>1</v>
      </c>
      <c r="N29">
        <v>0</v>
      </c>
      <c r="O29">
        <v>2</v>
      </c>
      <c r="P29">
        <v>0</v>
      </c>
      <c r="Q29">
        <v>1</v>
      </c>
      <c r="R29">
        <v>1</v>
      </c>
      <c r="S29">
        <v>6</v>
      </c>
      <c r="T29">
        <v>70</v>
      </c>
    </row>
    <row r="30" spans="1:20" x14ac:dyDescent="0.35">
      <c r="A30" s="2" t="s">
        <v>87</v>
      </c>
      <c r="B30" t="s">
        <v>91</v>
      </c>
      <c r="C30" t="s">
        <v>89</v>
      </c>
      <c r="D30" t="s">
        <v>92</v>
      </c>
      <c r="E30" t="s">
        <v>23</v>
      </c>
      <c r="F30" t="s">
        <v>24</v>
      </c>
      <c r="G30" t="s">
        <v>34</v>
      </c>
      <c r="H30">
        <v>180</v>
      </c>
      <c r="I30">
        <v>43</v>
      </c>
      <c r="J30">
        <v>2</v>
      </c>
      <c r="K30">
        <v>3</v>
      </c>
      <c r="L30">
        <v>0</v>
      </c>
      <c r="M30">
        <v>1</v>
      </c>
      <c r="N30">
        <v>0</v>
      </c>
      <c r="O30">
        <v>1</v>
      </c>
      <c r="P30">
        <v>0</v>
      </c>
      <c r="Q30">
        <v>1</v>
      </c>
      <c r="R30">
        <v>1</v>
      </c>
      <c r="S30">
        <v>7</v>
      </c>
      <c r="T30">
        <v>52</v>
      </c>
    </row>
    <row r="31" spans="1:20" x14ac:dyDescent="0.35">
      <c r="A31" s="2" t="s">
        <v>87</v>
      </c>
      <c r="B31" t="s">
        <v>93</v>
      </c>
      <c r="C31" t="s">
        <v>89</v>
      </c>
      <c r="D31" t="s">
        <v>94</v>
      </c>
      <c r="E31" t="s">
        <v>23</v>
      </c>
      <c r="F31" t="s">
        <v>24</v>
      </c>
      <c r="G31" t="s">
        <v>34</v>
      </c>
      <c r="H31">
        <v>180</v>
      </c>
      <c r="I31">
        <v>20</v>
      </c>
      <c r="J31">
        <v>1</v>
      </c>
      <c r="K31">
        <v>2</v>
      </c>
      <c r="L31">
        <v>0</v>
      </c>
      <c r="M31">
        <v>1</v>
      </c>
      <c r="N31">
        <v>0</v>
      </c>
      <c r="O31">
        <v>1</v>
      </c>
      <c r="P31">
        <v>0</v>
      </c>
      <c r="Q31">
        <v>1</v>
      </c>
      <c r="R31">
        <v>0</v>
      </c>
      <c r="S31">
        <v>5</v>
      </c>
      <c r="T31">
        <v>26</v>
      </c>
    </row>
    <row r="32" spans="1:20" x14ac:dyDescent="0.35">
      <c r="A32" s="2" t="s">
        <v>87</v>
      </c>
      <c r="B32" t="s">
        <v>95</v>
      </c>
      <c r="C32" t="s">
        <v>89</v>
      </c>
      <c r="D32" t="s">
        <v>96</v>
      </c>
      <c r="E32" t="s">
        <v>23</v>
      </c>
      <c r="F32" t="s">
        <v>24</v>
      </c>
      <c r="G32" t="s">
        <v>34</v>
      </c>
      <c r="H32">
        <v>180</v>
      </c>
      <c r="I32">
        <v>45</v>
      </c>
      <c r="J32">
        <v>0</v>
      </c>
      <c r="K32">
        <v>2</v>
      </c>
      <c r="L32">
        <v>0</v>
      </c>
      <c r="M32">
        <v>0</v>
      </c>
      <c r="N32">
        <v>0</v>
      </c>
      <c r="O32">
        <v>1</v>
      </c>
      <c r="P32">
        <v>0</v>
      </c>
      <c r="Q32">
        <v>1</v>
      </c>
      <c r="R32">
        <v>1</v>
      </c>
      <c r="S32">
        <v>5</v>
      </c>
      <c r="T32">
        <v>50</v>
      </c>
    </row>
    <row r="33" spans="1:20" x14ac:dyDescent="0.35">
      <c r="A33" s="2" t="s">
        <v>87</v>
      </c>
      <c r="B33" t="s">
        <v>97</v>
      </c>
      <c r="C33" t="s">
        <v>89</v>
      </c>
      <c r="D33" t="s">
        <v>98</v>
      </c>
      <c r="E33" t="s">
        <v>23</v>
      </c>
      <c r="F33" t="s">
        <v>24</v>
      </c>
      <c r="G33" t="s">
        <v>34</v>
      </c>
      <c r="H33">
        <v>180</v>
      </c>
      <c r="I33">
        <v>37</v>
      </c>
      <c r="J33">
        <v>2</v>
      </c>
      <c r="K33">
        <v>5</v>
      </c>
      <c r="L33">
        <v>0</v>
      </c>
      <c r="M33">
        <v>1</v>
      </c>
      <c r="N33">
        <v>0</v>
      </c>
      <c r="O33">
        <v>3</v>
      </c>
      <c r="P33">
        <v>0</v>
      </c>
      <c r="Q33">
        <v>3</v>
      </c>
      <c r="R33">
        <v>1</v>
      </c>
      <c r="S33">
        <v>13</v>
      </c>
      <c r="T33">
        <v>52</v>
      </c>
    </row>
    <row r="34" spans="1:20" x14ac:dyDescent="0.35">
      <c r="A34" s="2" t="s">
        <v>99</v>
      </c>
      <c r="B34" t="s">
        <v>100</v>
      </c>
      <c r="C34" t="s">
        <v>101</v>
      </c>
      <c r="D34" t="s">
        <v>102</v>
      </c>
      <c r="E34" t="s">
        <v>23</v>
      </c>
      <c r="F34" t="s">
        <v>24</v>
      </c>
      <c r="G34" t="s">
        <v>34</v>
      </c>
      <c r="H34">
        <v>180</v>
      </c>
      <c r="I34">
        <v>30</v>
      </c>
      <c r="J34">
        <v>0</v>
      </c>
      <c r="K34">
        <v>5</v>
      </c>
      <c r="L34">
        <v>1</v>
      </c>
      <c r="M34">
        <v>1</v>
      </c>
      <c r="N34">
        <v>1</v>
      </c>
      <c r="O34">
        <v>2</v>
      </c>
      <c r="P34">
        <v>0</v>
      </c>
      <c r="Q34">
        <v>9</v>
      </c>
      <c r="R34">
        <v>1</v>
      </c>
      <c r="S34">
        <v>20</v>
      </c>
      <c r="T34">
        <v>50</v>
      </c>
    </row>
    <row r="35" spans="1:20" x14ac:dyDescent="0.35">
      <c r="A35" s="2" t="s">
        <v>99</v>
      </c>
      <c r="B35" t="s">
        <v>103</v>
      </c>
      <c r="C35" t="s">
        <v>101</v>
      </c>
      <c r="D35" t="s">
        <v>104</v>
      </c>
      <c r="E35" t="s">
        <v>23</v>
      </c>
      <c r="F35" t="s">
        <v>24</v>
      </c>
      <c r="G35" t="s">
        <v>34</v>
      </c>
      <c r="H35">
        <v>180</v>
      </c>
      <c r="I35">
        <v>60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60</v>
      </c>
    </row>
    <row r="36" spans="1:20" x14ac:dyDescent="0.35">
      <c r="A36" s="2" t="s">
        <v>99</v>
      </c>
      <c r="B36" t="s">
        <v>105</v>
      </c>
      <c r="C36" t="s">
        <v>101</v>
      </c>
      <c r="D36" t="s">
        <v>106</v>
      </c>
      <c r="E36" t="s">
        <v>23</v>
      </c>
      <c r="F36" t="s">
        <v>24</v>
      </c>
      <c r="G36" t="s">
        <v>34</v>
      </c>
      <c r="H36">
        <v>180</v>
      </c>
      <c r="I36">
        <v>25</v>
      </c>
      <c r="J36">
        <v>0</v>
      </c>
      <c r="K36">
        <v>4</v>
      </c>
      <c r="L36">
        <v>0</v>
      </c>
      <c r="M36">
        <v>1</v>
      </c>
      <c r="N36">
        <v>1</v>
      </c>
      <c r="O36">
        <v>6</v>
      </c>
      <c r="P36">
        <v>0</v>
      </c>
      <c r="Q36">
        <v>8</v>
      </c>
      <c r="R36">
        <v>0</v>
      </c>
      <c r="S36">
        <v>20</v>
      </c>
      <c r="T36">
        <v>45</v>
      </c>
    </row>
    <row r="37" spans="1:20" x14ac:dyDescent="0.35">
      <c r="A37" s="2" t="s">
        <v>99</v>
      </c>
      <c r="B37" t="s">
        <v>107</v>
      </c>
      <c r="C37" t="s">
        <v>101</v>
      </c>
      <c r="D37" t="s">
        <v>108</v>
      </c>
      <c r="E37" t="s">
        <v>23</v>
      </c>
      <c r="F37" t="s">
        <v>24</v>
      </c>
      <c r="G37" t="s">
        <v>34</v>
      </c>
      <c r="H37">
        <v>180</v>
      </c>
      <c r="I37">
        <v>20</v>
      </c>
      <c r="J37">
        <v>2</v>
      </c>
      <c r="K37">
        <v>2</v>
      </c>
      <c r="L37">
        <v>0</v>
      </c>
      <c r="M37">
        <v>1</v>
      </c>
      <c r="N37">
        <v>1</v>
      </c>
      <c r="O37">
        <v>3</v>
      </c>
      <c r="P37">
        <v>0</v>
      </c>
      <c r="Q37">
        <v>4</v>
      </c>
      <c r="R37">
        <v>0</v>
      </c>
      <c r="S37">
        <v>11</v>
      </c>
      <c r="T37">
        <v>33</v>
      </c>
    </row>
    <row r="38" spans="1:20" x14ac:dyDescent="0.35">
      <c r="A38" s="2" t="s">
        <v>99</v>
      </c>
      <c r="B38" t="s">
        <v>71</v>
      </c>
      <c r="C38" t="s">
        <v>101</v>
      </c>
      <c r="D38" t="s">
        <v>72</v>
      </c>
      <c r="E38" t="s">
        <v>23</v>
      </c>
      <c r="F38" t="s">
        <v>24</v>
      </c>
      <c r="G38" t="s">
        <v>34</v>
      </c>
      <c r="H38">
        <v>180</v>
      </c>
      <c r="I38">
        <v>20</v>
      </c>
      <c r="J38">
        <v>2</v>
      </c>
      <c r="K38">
        <v>4</v>
      </c>
      <c r="L38">
        <v>0</v>
      </c>
      <c r="M38">
        <v>1</v>
      </c>
      <c r="N38">
        <v>1</v>
      </c>
      <c r="O38">
        <v>2</v>
      </c>
      <c r="P38">
        <v>0</v>
      </c>
      <c r="Q38">
        <v>5</v>
      </c>
      <c r="R38">
        <v>1</v>
      </c>
      <c r="S38">
        <v>14</v>
      </c>
      <c r="T38">
        <v>36</v>
      </c>
    </row>
    <row r="39" spans="1:20" x14ac:dyDescent="0.35">
      <c r="A39" s="2" t="s">
        <v>99</v>
      </c>
      <c r="B39" t="s">
        <v>109</v>
      </c>
      <c r="C39" t="s">
        <v>101</v>
      </c>
      <c r="D39" t="s">
        <v>110</v>
      </c>
      <c r="E39" t="s">
        <v>23</v>
      </c>
      <c r="F39" t="s">
        <v>24</v>
      </c>
      <c r="G39" t="s">
        <v>34</v>
      </c>
      <c r="H39">
        <v>180</v>
      </c>
      <c r="I39">
        <v>15</v>
      </c>
      <c r="J39">
        <v>0</v>
      </c>
      <c r="K39">
        <v>1</v>
      </c>
      <c r="L39">
        <v>0</v>
      </c>
      <c r="M39">
        <v>1</v>
      </c>
      <c r="N39">
        <v>1</v>
      </c>
      <c r="O39">
        <v>3</v>
      </c>
      <c r="P39">
        <v>0</v>
      </c>
      <c r="Q39">
        <v>3</v>
      </c>
      <c r="R39">
        <v>1</v>
      </c>
      <c r="S39">
        <v>10</v>
      </c>
      <c r="T39">
        <v>25</v>
      </c>
    </row>
    <row r="40" spans="1:20" x14ac:dyDescent="0.35">
      <c r="A40" s="2" t="s">
        <v>99</v>
      </c>
      <c r="B40" t="s">
        <v>111</v>
      </c>
      <c r="C40" t="s">
        <v>101</v>
      </c>
      <c r="D40" t="s">
        <v>112</v>
      </c>
      <c r="E40" t="s">
        <v>23</v>
      </c>
      <c r="F40" t="s">
        <v>24</v>
      </c>
      <c r="G40" t="s">
        <v>34</v>
      </c>
      <c r="H40">
        <v>180</v>
      </c>
      <c r="I40">
        <v>12</v>
      </c>
      <c r="J40">
        <v>0</v>
      </c>
      <c r="K40">
        <v>1</v>
      </c>
      <c r="L40">
        <v>1</v>
      </c>
      <c r="M40">
        <v>1</v>
      </c>
      <c r="N40">
        <v>1</v>
      </c>
      <c r="O40">
        <v>1</v>
      </c>
      <c r="P40">
        <v>0</v>
      </c>
      <c r="Q40">
        <v>2</v>
      </c>
      <c r="R40">
        <v>1</v>
      </c>
      <c r="S40">
        <v>8</v>
      </c>
      <c r="T40">
        <v>20</v>
      </c>
    </row>
    <row r="41" spans="1:20" x14ac:dyDescent="0.35">
      <c r="A41" s="2" t="s">
        <v>113</v>
      </c>
      <c r="B41" t="s">
        <v>114</v>
      </c>
      <c r="C41" t="s">
        <v>115</v>
      </c>
      <c r="D41" t="s">
        <v>116</v>
      </c>
      <c r="E41" t="s">
        <v>23</v>
      </c>
      <c r="F41" t="s">
        <v>24</v>
      </c>
      <c r="G41" t="s">
        <v>34</v>
      </c>
      <c r="H41">
        <v>180</v>
      </c>
      <c r="I41">
        <v>56</v>
      </c>
      <c r="J41">
        <v>0</v>
      </c>
      <c r="K41">
        <v>0</v>
      </c>
      <c r="L41">
        <v>0</v>
      </c>
      <c r="M41">
        <v>0</v>
      </c>
      <c r="N41">
        <v>0</v>
      </c>
      <c r="O41">
        <v>1</v>
      </c>
      <c r="P41">
        <v>0</v>
      </c>
      <c r="Q41">
        <v>3</v>
      </c>
      <c r="R41">
        <v>0</v>
      </c>
      <c r="S41">
        <v>4</v>
      </c>
      <c r="T41">
        <v>60</v>
      </c>
    </row>
    <row r="42" spans="1:20" x14ac:dyDescent="0.35">
      <c r="A42" s="2" t="s">
        <v>113</v>
      </c>
      <c r="B42" t="s">
        <v>117</v>
      </c>
      <c r="C42" t="s">
        <v>115</v>
      </c>
      <c r="D42" t="s">
        <v>118</v>
      </c>
      <c r="E42" t="s">
        <v>23</v>
      </c>
      <c r="F42" t="s">
        <v>24</v>
      </c>
      <c r="G42" t="s">
        <v>34</v>
      </c>
      <c r="H42">
        <v>180</v>
      </c>
      <c r="I42">
        <v>65</v>
      </c>
      <c r="J42">
        <v>5</v>
      </c>
      <c r="K42">
        <v>7</v>
      </c>
      <c r="L42">
        <v>1</v>
      </c>
      <c r="M42">
        <v>1</v>
      </c>
      <c r="N42">
        <v>1</v>
      </c>
      <c r="O42">
        <v>2</v>
      </c>
      <c r="P42">
        <v>0</v>
      </c>
      <c r="Q42">
        <v>7</v>
      </c>
      <c r="R42">
        <v>1</v>
      </c>
      <c r="S42">
        <v>20</v>
      </c>
      <c r="T42">
        <v>90</v>
      </c>
    </row>
    <row r="43" spans="1:20" x14ac:dyDescent="0.35">
      <c r="A43" s="2" t="s">
        <v>113</v>
      </c>
      <c r="B43" t="s">
        <v>119</v>
      </c>
      <c r="C43" t="s">
        <v>115</v>
      </c>
      <c r="D43" t="s">
        <v>120</v>
      </c>
      <c r="E43" t="s">
        <v>23</v>
      </c>
      <c r="F43" t="s">
        <v>24</v>
      </c>
      <c r="G43" t="s">
        <v>34</v>
      </c>
      <c r="H43">
        <v>180</v>
      </c>
      <c r="I43">
        <v>42</v>
      </c>
      <c r="J43">
        <v>0</v>
      </c>
      <c r="K43">
        <v>0</v>
      </c>
      <c r="L43">
        <v>0</v>
      </c>
      <c r="M43">
        <v>0</v>
      </c>
      <c r="N43">
        <v>0</v>
      </c>
      <c r="O43">
        <v>1</v>
      </c>
      <c r="P43">
        <v>0</v>
      </c>
      <c r="Q43">
        <v>2</v>
      </c>
      <c r="R43">
        <v>0</v>
      </c>
      <c r="S43">
        <v>3</v>
      </c>
      <c r="T43">
        <v>45</v>
      </c>
    </row>
    <row r="44" spans="1:20" x14ac:dyDescent="0.35">
      <c r="A44" s="2" t="s">
        <v>113</v>
      </c>
      <c r="B44" t="s">
        <v>121</v>
      </c>
      <c r="C44" t="s">
        <v>115</v>
      </c>
      <c r="D44" t="s">
        <v>122</v>
      </c>
      <c r="E44" t="s">
        <v>23</v>
      </c>
      <c r="F44" t="s">
        <v>24</v>
      </c>
      <c r="G44" t="s">
        <v>34</v>
      </c>
      <c r="H44">
        <v>180</v>
      </c>
      <c r="I44">
        <v>40</v>
      </c>
      <c r="J44">
        <v>2</v>
      </c>
      <c r="K44">
        <v>1</v>
      </c>
      <c r="L44">
        <v>0</v>
      </c>
      <c r="M44">
        <v>0</v>
      </c>
      <c r="N44">
        <v>0</v>
      </c>
      <c r="O44">
        <v>1</v>
      </c>
      <c r="P44">
        <v>0</v>
      </c>
      <c r="Q44">
        <v>1</v>
      </c>
      <c r="R44">
        <v>0</v>
      </c>
      <c r="S44">
        <v>3</v>
      </c>
      <c r="T44">
        <v>45</v>
      </c>
    </row>
    <row r="45" spans="1:20" x14ac:dyDescent="0.35">
      <c r="A45" s="2" t="s">
        <v>113</v>
      </c>
      <c r="B45" t="s">
        <v>123</v>
      </c>
      <c r="C45" t="s">
        <v>115</v>
      </c>
      <c r="D45" t="s">
        <v>124</v>
      </c>
      <c r="E45" t="s">
        <v>23</v>
      </c>
      <c r="F45" t="s">
        <v>24</v>
      </c>
      <c r="G45" t="s">
        <v>34</v>
      </c>
      <c r="H45">
        <v>180</v>
      </c>
      <c r="I45">
        <v>51</v>
      </c>
      <c r="J45">
        <v>1</v>
      </c>
      <c r="K45">
        <v>0</v>
      </c>
      <c r="L45">
        <v>0</v>
      </c>
      <c r="M45">
        <v>0</v>
      </c>
      <c r="N45">
        <v>0</v>
      </c>
      <c r="O45">
        <v>1</v>
      </c>
      <c r="P45">
        <v>0</v>
      </c>
      <c r="Q45">
        <v>2</v>
      </c>
      <c r="R45">
        <v>0</v>
      </c>
      <c r="S45">
        <v>3</v>
      </c>
      <c r="T45">
        <v>55</v>
      </c>
    </row>
    <row r="46" spans="1:20" x14ac:dyDescent="0.35">
      <c r="A46" s="2" t="s">
        <v>113</v>
      </c>
      <c r="B46" t="s">
        <v>95</v>
      </c>
      <c r="C46" t="s">
        <v>115</v>
      </c>
      <c r="D46" t="s">
        <v>96</v>
      </c>
      <c r="E46" t="s">
        <v>23</v>
      </c>
      <c r="F46" t="s">
        <v>24</v>
      </c>
      <c r="G46" t="s">
        <v>34</v>
      </c>
      <c r="H46">
        <v>180</v>
      </c>
      <c r="I46">
        <v>59</v>
      </c>
      <c r="J46">
        <v>2</v>
      </c>
      <c r="K46">
        <v>5</v>
      </c>
      <c r="L46">
        <v>1</v>
      </c>
      <c r="M46">
        <v>1</v>
      </c>
      <c r="N46">
        <v>1</v>
      </c>
      <c r="O46">
        <v>1</v>
      </c>
      <c r="P46">
        <v>0</v>
      </c>
      <c r="Q46">
        <v>1</v>
      </c>
      <c r="R46">
        <v>1</v>
      </c>
      <c r="S46">
        <v>11</v>
      </c>
      <c r="T46">
        <v>72</v>
      </c>
    </row>
    <row r="47" spans="1:20" x14ac:dyDescent="0.35">
      <c r="A47" s="2" t="s">
        <v>113</v>
      </c>
      <c r="B47" t="s">
        <v>97</v>
      </c>
      <c r="C47" t="s">
        <v>115</v>
      </c>
      <c r="D47" t="s">
        <v>98</v>
      </c>
      <c r="E47" t="s">
        <v>23</v>
      </c>
      <c r="F47" t="s">
        <v>24</v>
      </c>
      <c r="G47" t="s">
        <v>34</v>
      </c>
      <c r="H47">
        <v>180</v>
      </c>
      <c r="I47">
        <v>45</v>
      </c>
      <c r="J47">
        <v>3</v>
      </c>
      <c r="K47">
        <v>3</v>
      </c>
      <c r="L47">
        <v>1</v>
      </c>
      <c r="M47">
        <v>1</v>
      </c>
      <c r="N47">
        <v>1</v>
      </c>
      <c r="O47">
        <v>2</v>
      </c>
      <c r="P47">
        <v>0</v>
      </c>
      <c r="Q47">
        <v>3</v>
      </c>
      <c r="R47">
        <v>1</v>
      </c>
      <c r="S47">
        <v>12</v>
      </c>
      <c r="T47">
        <v>60</v>
      </c>
    </row>
    <row r="48" spans="1:20" x14ac:dyDescent="0.35">
      <c r="A48" s="2" t="s">
        <v>125</v>
      </c>
      <c r="B48" t="s">
        <v>126</v>
      </c>
      <c r="C48" t="s">
        <v>127</v>
      </c>
      <c r="D48" t="s">
        <v>128</v>
      </c>
      <c r="E48" t="s">
        <v>23</v>
      </c>
      <c r="F48" t="s">
        <v>24</v>
      </c>
      <c r="G48" t="s">
        <v>34</v>
      </c>
      <c r="H48">
        <v>180</v>
      </c>
      <c r="I48">
        <v>30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0</v>
      </c>
      <c r="Q48">
        <v>8</v>
      </c>
      <c r="R48">
        <v>1</v>
      </c>
      <c r="S48">
        <v>14</v>
      </c>
      <c r="T48">
        <v>45</v>
      </c>
    </row>
    <row r="49" spans="1:20" x14ac:dyDescent="0.35">
      <c r="A49" s="2" t="s">
        <v>125</v>
      </c>
      <c r="B49" t="s">
        <v>129</v>
      </c>
      <c r="C49" t="s">
        <v>127</v>
      </c>
      <c r="D49" t="s">
        <v>130</v>
      </c>
      <c r="E49" t="s">
        <v>23</v>
      </c>
      <c r="F49" t="s">
        <v>24</v>
      </c>
      <c r="G49" t="s">
        <v>34</v>
      </c>
      <c r="H49">
        <v>180</v>
      </c>
      <c r="I49">
        <v>56</v>
      </c>
      <c r="J49">
        <v>1</v>
      </c>
      <c r="K49">
        <v>4</v>
      </c>
      <c r="L49">
        <v>1</v>
      </c>
      <c r="M49">
        <v>1</v>
      </c>
      <c r="N49">
        <v>1</v>
      </c>
      <c r="O49">
        <v>4</v>
      </c>
      <c r="P49">
        <v>0</v>
      </c>
      <c r="Q49">
        <v>11</v>
      </c>
      <c r="R49">
        <v>1</v>
      </c>
      <c r="S49">
        <v>23</v>
      </c>
      <c r="T49">
        <v>80</v>
      </c>
    </row>
    <row r="50" spans="1:20" x14ac:dyDescent="0.35">
      <c r="A50" s="2" t="s">
        <v>125</v>
      </c>
      <c r="B50" t="s">
        <v>77</v>
      </c>
      <c r="C50" t="s">
        <v>127</v>
      </c>
      <c r="D50" t="s">
        <v>78</v>
      </c>
      <c r="E50" t="s">
        <v>23</v>
      </c>
      <c r="F50" t="s">
        <v>24</v>
      </c>
      <c r="G50" t="s">
        <v>34</v>
      </c>
      <c r="H50">
        <v>180</v>
      </c>
      <c r="I50">
        <v>51</v>
      </c>
      <c r="J50">
        <v>0</v>
      </c>
      <c r="K50">
        <v>1</v>
      </c>
      <c r="L50">
        <v>0</v>
      </c>
      <c r="M50">
        <v>0</v>
      </c>
      <c r="N50">
        <v>1</v>
      </c>
      <c r="O50">
        <v>3</v>
      </c>
      <c r="P50">
        <v>0</v>
      </c>
      <c r="Q50">
        <v>4</v>
      </c>
      <c r="R50">
        <v>0</v>
      </c>
      <c r="S50">
        <v>9</v>
      </c>
      <c r="T50">
        <v>60</v>
      </c>
    </row>
    <row r="51" spans="1:20" x14ac:dyDescent="0.35">
      <c r="A51" s="2" t="s">
        <v>125</v>
      </c>
      <c r="B51" t="s">
        <v>131</v>
      </c>
      <c r="C51" t="s">
        <v>127</v>
      </c>
      <c r="D51" t="s">
        <v>132</v>
      </c>
      <c r="E51" t="s">
        <v>23</v>
      </c>
      <c r="F51" t="s">
        <v>24</v>
      </c>
      <c r="G51" t="s">
        <v>34</v>
      </c>
      <c r="H51">
        <v>180</v>
      </c>
      <c r="I51">
        <v>25</v>
      </c>
      <c r="J51">
        <v>2</v>
      </c>
      <c r="K51">
        <v>6</v>
      </c>
      <c r="L51">
        <v>1</v>
      </c>
      <c r="M51">
        <v>1</v>
      </c>
      <c r="N51">
        <v>1</v>
      </c>
      <c r="O51">
        <v>2</v>
      </c>
      <c r="P51">
        <v>0</v>
      </c>
      <c r="Q51">
        <v>6</v>
      </c>
      <c r="R51">
        <v>1</v>
      </c>
      <c r="S51">
        <v>18</v>
      </c>
      <c r="T51">
        <v>45</v>
      </c>
    </row>
    <row r="52" spans="1:20" x14ac:dyDescent="0.35">
      <c r="A52" s="2" t="s">
        <v>125</v>
      </c>
      <c r="B52" t="s">
        <v>79</v>
      </c>
      <c r="C52" t="s">
        <v>127</v>
      </c>
      <c r="D52" t="s">
        <v>80</v>
      </c>
      <c r="E52" t="s">
        <v>23</v>
      </c>
      <c r="F52" t="s">
        <v>24</v>
      </c>
      <c r="G52" t="s">
        <v>34</v>
      </c>
      <c r="H52">
        <v>180</v>
      </c>
      <c r="I52">
        <v>75</v>
      </c>
      <c r="J52">
        <v>1</v>
      </c>
      <c r="K52">
        <v>8</v>
      </c>
      <c r="L52">
        <v>0</v>
      </c>
      <c r="M52">
        <v>5</v>
      </c>
      <c r="N52">
        <v>2</v>
      </c>
      <c r="O52">
        <v>6</v>
      </c>
      <c r="P52">
        <v>0</v>
      </c>
      <c r="Q52">
        <v>13</v>
      </c>
      <c r="R52">
        <v>0</v>
      </c>
      <c r="S52">
        <v>34</v>
      </c>
      <c r="T52">
        <v>110</v>
      </c>
    </row>
    <row r="53" spans="1:20" x14ac:dyDescent="0.35">
      <c r="A53" s="2" t="s">
        <v>125</v>
      </c>
      <c r="B53" t="s">
        <v>133</v>
      </c>
      <c r="C53" t="s">
        <v>127</v>
      </c>
      <c r="D53" t="s">
        <v>134</v>
      </c>
      <c r="E53" t="s">
        <v>23</v>
      </c>
      <c r="F53" t="s">
        <v>24</v>
      </c>
      <c r="G53" t="s">
        <v>34</v>
      </c>
      <c r="H53">
        <v>180</v>
      </c>
      <c r="I53">
        <v>90</v>
      </c>
      <c r="J53">
        <v>1</v>
      </c>
      <c r="K53">
        <v>5</v>
      </c>
      <c r="L53">
        <v>0</v>
      </c>
      <c r="M53">
        <v>1</v>
      </c>
      <c r="N53">
        <v>1</v>
      </c>
      <c r="O53">
        <v>4</v>
      </c>
      <c r="P53">
        <v>0</v>
      </c>
      <c r="Q53">
        <v>6</v>
      </c>
      <c r="R53">
        <v>0</v>
      </c>
      <c r="S53">
        <v>17</v>
      </c>
      <c r="T53">
        <v>108</v>
      </c>
    </row>
    <row r="54" spans="1:20" x14ac:dyDescent="0.35">
      <c r="A54" s="2" t="s">
        <v>125</v>
      </c>
      <c r="B54" t="s">
        <v>135</v>
      </c>
      <c r="C54" t="s">
        <v>127</v>
      </c>
      <c r="D54" t="s">
        <v>136</v>
      </c>
      <c r="E54" t="s">
        <v>23</v>
      </c>
      <c r="F54" t="s">
        <v>24</v>
      </c>
      <c r="G54" t="s">
        <v>34</v>
      </c>
      <c r="H54">
        <v>180</v>
      </c>
      <c r="I54">
        <v>39</v>
      </c>
      <c r="J54">
        <v>1</v>
      </c>
      <c r="K54">
        <v>2</v>
      </c>
      <c r="L54">
        <v>0</v>
      </c>
      <c r="M54">
        <v>1</v>
      </c>
      <c r="N54">
        <v>1</v>
      </c>
      <c r="O54">
        <v>1</v>
      </c>
      <c r="P54">
        <v>0</v>
      </c>
      <c r="Q54">
        <v>4</v>
      </c>
      <c r="R54">
        <v>1</v>
      </c>
      <c r="S54">
        <v>10</v>
      </c>
      <c r="T54">
        <v>50</v>
      </c>
    </row>
    <row r="55" spans="1:20" x14ac:dyDescent="0.35">
      <c r="A55" s="2" t="s">
        <v>125</v>
      </c>
      <c r="B55" t="s">
        <v>137</v>
      </c>
      <c r="C55" t="s">
        <v>127</v>
      </c>
      <c r="D55" t="s">
        <v>138</v>
      </c>
      <c r="E55" t="s">
        <v>23</v>
      </c>
      <c r="F55" t="s">
        <v>24</v>
      </c>
      <c r="G55" t="s">
        <v>34</v>
      </c>
      <c r="H55">
        <v>180</v>
      </c>
      <c r="I55">
        <v>60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60</v>
      </c>
    </row>
    <row r="56" spans="1:20" x14ac:dyDescent="0.35">
      <c r="A56" s="2" t="s">
        <v>125</v>
      </c>
      <c r="B56" t="s">
        <v>139</v>
      </c>
      <c r="C56" t="s">
        <v>127</v>
      </c>
      <c r="D56" t="s">
        <v>140</v>
      </c>
      <c r="E56" t="s">
        <v>23</v>
      </c>
      <c r="F56" t="s">
        <v>24</v>
      </c>
      <c r="G56" t="s">
        <v>34</v>
      </c>
      <c r="H56">
        <v>180</v>
      </c>
      <c r="I56">
        <v>25</v>
      </c>
      <c r="J56">
        <v>0</v>
      </c>
      <c r="K56">
        <v>6</v>
      </c>
      <c r="L56">
        <v>1</v>
      </c>
      <c r="M56">
        <v>1</v>
      </c>
      <c r="N56">
        <v>1</v>
      </c>
      <c r="O56">
        <v>4</v>
      </c>
      <c r="P56">
        <v>0</v>
      </c>
      <c r="Q56">
        <v>11</v>
      </c>
      <c r="R56">
        <v>1</v>
      </c>
      <c r="S56">
        <v>25</v>
      </c>
      <c r="T56">
        <v>50</v>
      </c>
    </row>
    <row r="57" spans="1:20" x14ac:dyDescent="0.35">
      <c r="A57" s="2" t="s">
        <v>125</v>
      </c>
      <c r="B57" t="s">
        <v>141</v>
      </c>
      <c r="C57" t="s">
        <v>127</v>
      </c>
      <c r="D57" t="s">
        <v>142</v>
      </c>
      <c r="E57" t="s">
        <v>23</v>
      </c>
      <c r="F57" t="s">
        <v>24</v>
      </c>
      <c r="G57" t="s">
        <v>34</v>
      </c>
      <c r="H57">
        <v>180</v>
      </c>
      <c r="I57">
        <v>25</v>
      </c>
      <c r="J57">
        <v>2</v>
      </c>
      <c r="K57">
        <v>4</v>
      </c>
      <c r="L57">
        <v>1</v>
      </c>
      <c r="M57">
        <v>1</v>
      </c>
      <c r="N57">
        <v>1</v>
      </c>
      <c r="O57">
        <v>1</v>
      </c>
      <c r="P57">
        <v>0</v>
      </c>
      <c r="Q57">
        <v>4</v>
      </c>
      <c r="R57">
        <v>1</v>
      </c>
      <c r="S57">
        <v>13</v>
      </c>
      <c r="T57">
        <v>40</v>
      </c>
    </row>
    <row r="58" spans="1:20" x14ac:dyDescent="0.35">
      <c r="A58" s="2" t="s">
        <v>143</v>
      </c>
      <c r="B58" t="s">
        <v>31</v>
      </c>
      <c r="C58" t="s">
        <v>144</v>
      </c>
      <c r="D58" t="s">
        <v>33</v>
      </c>
      <c r="E58" t="s">
        <v>23</v>
      </c>
      <c r="F58" t="s">
        <v>24</v>
      </c>
      <c r="G58" t="s">
        <v>145</v>
      </c>
      <c r="H58">
        <v>180</v>
      </c>
      <c r="I58">
        <v>20</v>
      </c>
      <c r="J58">
        <v>1</v>
      </c>
      <c r="K58">
        <v>2</v>
      </c>
      <c r="L58">
        <v>0</v>
      </c>
      <c r="M58">
        <v>1</v>
      </c>
      <c r="N58">
        <v>0</v>
      </c>
      <c r="O58">
        <v>1</v>
      </c>
      <c r="P58">
        <v>0</v>
      </c>
      <c r="Q58">
        <v>0</v>
      </c>
      <c r="R58">
        <v>0</v>
      </c>
      <c r="S58">
        <v>4</v>
      </c>
      <c r="T58">
        <v>25</v>
      </c>
    </row>
    <row r="59" spans="1:20" x14ac:dyDescent="0.35">
      <c r="A59" s="2" t="s">
        <v>146</v>
      </c>
      <c r="B59" t="s">
        <v>147</v>
      </c>
      <c r="C59" t="s">
        <v>148</v>
      </c>
      <c r="D59" t="s">
        <v>149</v>
      </c>
      <c r="E59" t="s">
        <v>23</v>
      </c>
      <c r="F59" t="s">
        <v>24</v>
      </c>
      <c r="G59" t="s">
        <v>25</v>
      </c>
      <c r="H59">
        <v>240</v>
      </c>
      <c r="I59">
        <v>50</v>
      </c>
      <c r="J59">
        <v>0</v>
      </c>
      <c r="K59">
        <v>8</v>
      </c>
      <c r="L59">
        <v>0</v>
      </c>
      <c r="M59">
        <v>4</v>
      </c>
      <c r="N59">
        <v>1</v>
      </c>
      <c r="O59">
        <v>8</v>
      </c>
      <c r="P59">
        <v>0</v>
      </c>
      <c r="Q59">
        <v>14</v>
      </c>
      <c r="R59">
        <v>0</v>
      </c>
      <c r="S59">
        <v>35</v>
      </c>
      <c r="T59">
        <v>85</v>
      </c>
    </row>
    <row r="60" spans="1:20" x14ac:dyDescent="0.35">
      <c r="A60" s="2" t="s">
        <v>146</v>
      </c>
      <c r="B60" t="s">
        <v>150</v>
      </c>
      <c r="C60" t="s">
        <v>148</v>
      </c>
      <c r="D60" t="s">
        <v>151</v>
      </c>
      <c r="E60" t="s">
        <v>23</v>
      </c>
      <c r="F60" t="s">
        <v>24</v>
      </c>
      <c r="G60" t="s">
        <v>25</v>
      </c>
      <c r="H60">
        <v>240</v>
      </c>
      <c r="I60">
        <v>30</v>
      </c>
      <c r="J60">
        <v>1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5</v>
      </c>
      <c r="R60">
        <v>0</v>
      </c>
      <c r="S60">
        <v>5</v>
      </c>
      <c r="T60">
        <v>36</v>
      </c>
    </row>
    <row r="61" spans="1:20" x14ac:dyDescent="0.35">
      <c r="A61" s="2" t="s">
        <v>146</v>
      </c>
      <c r="B61" t="s">
        <v>20</v>
      </c>
      <c r="C61" t="s">
        <v>148</v>
      </c>
      <c r="D61" t="s">
        <v>22</v>
      </c>
      <c r="E61" t="s">
        <v>23</v>
      </c>
      <c r="F61" t="s">
        <v>24</v>
      </c>
      <c r="G61" t="s">
        <v>25</v>
      </c>
      <c r="H61">
        <v>240</v>
      </c>
      <c r="I61">
        <v>50</v>
      </c>
      <c r="J61">
        <v>2</v>
      </c>
      <c r="K61">
        <v>6</v>
      </c>
      <c r="L61">
        <v>0</v>
      </c>
      <c r="M61">
        <v>1</v>
      </c>
      <c r="N61">
        <v>1</v>
      </c>
      <c r="O61">
        <v>4</v>
      </c>
      <c r="P61">
        <v>0</v>
      </c>
      <c r="Q61">
        <v>6</v>
      </c>
      <c r="R61">
        <v>0</v>
      </c>
      <c r="S61">
        <v>18</v>
      </c>
      <c r="T61">
        <v>70</v>
      </c>
    </row>
    <row r="62" spans="1:20" x14ac:dyDescent="0.35">
      <c r="A62" s="2" t="s">
        <v>146</v>
      </c>
      <c r="B62" t="s">
        <v>152</v>
      </c>
      <c r="C62" t="s">
        <v>148</v>
      </c>
      <c r="D62" t="s">
        <v>153</v>
      </c>
      <c r="E62" t="s">
        <v>23</v>
      </c>
      <c r="F62" t="s">
        <v>24</v>
      </c>
      <c r="G62" t="s">
        <v>25</v>
      </c>
      <c r="H62">
        <v>240</v>
      </c>
      <c r="I62">
        <v>45</v>
      </c>
      <c r="J62">
        <v>0</v>
      </c>
      <c r="K62">
        <v>6</v>
      </c>
      <c r="L62">
        <v>0</v>
      </c>
      <c r="M62">
        <v>3</v>
      </c>
      <c r="N62">
        <v>1</v>
      </c>
      <c r="O62">
        <v>10</v>
      </c>
      <c r="P62">
        <v>0</v>
      </c>
      <c r="Q62">
        <v>5</v>
      </c>
      <c r="R62">
        <v>0</v>
      </c>
      <c r="S62">
        <v>25</v>
      </c>
      <c r="T62">
        <v>70</v>
      </c>
    </row>
    <row r="63" spans="1:20" x14ac:dyDescent="0.35">
      <c r="A63" s="2" t="s">
        <v>146</v>
      </c>
      <c r="B63" t="s">
        <v>154</v>
      </c>
      <c r="C63" t="s">
        <v>148</v>
      </c>
      <c r="D63" t="s">
        <v>155</v>
      </c>
      <c r="E63" t="s">
        <v>23</v>
      </c>
      <c r="F63" t="s">
        <v>24</v>
      </c>
      <c r="G63" t="s">
        <v>25</v>
      </c>
      <c r="H63">
        <v>240</v>
      </c>
      <c r="I63">
        <v>55</v>
      </c>
      <c r="J63">
        <v>0</v>
      </c>
      <c r="K63">
        <v>2</v>
      </c>
      <c r="L63">
        <v>0</v>
      </c>
      <c r="M63">
        <v>3</v>
      </c>
      <c r="N63">
        <v>1</v>
      </c>
      <c r="O63">
        <v>6</v>
      </c>
      <c r="P63">
        <v>0</v>
      </c>
      <c r="Q63">
        <v>5</v>
      </c>
      <c r="R63">
        <v>0</v>
      </c>
      <c r="S63">
        <v>17</v>
      </c>
      <c r="T63">
        <v>72</v>
      </c>
    </row>
    <row r="64" spans="1:20" x14ac:dyDescent="0.35">
      <c r="A64" s="2" t="s">
        <v>146</v>
      </c>
      <c r="B64" t="s">
        <v>156</v>
      </c>
      <c r="C64" t="s">
        <v>148</v>
      </c>
      <c r="D64" t="s">
        <v>157</v>
      </c>
      <c r="E64" t="s">
        <v>23</v>
      </c>
      <c r="F64" t="s">
        <v>24</v>
      </c>
      <c r="G64" t="s">
        <v>25</v>
      </c>
      <c r="H64">
        <v>240</v>
      </c>
      <c r="I64">
        <v>24</v>
      </c>
      <c r="J64">
        <v>1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25</v>
      </c>
    </row>
    <row r="65" spans="1:20" x14ac:dyDescent="0.35">
      <c r="A65" s="2" t="s">
        <v>146</v>
      </c>
      <c r="B65" t="s">
        <v>158</v>
      </c>
      <c r="C65" t="s">
        <v>148</v>
      </c>
      <c r="D65" t="s">
        <v>159</v>
      </c>
      <c r="E65" t="s">
        <v>23</v>
      </c>
      <c r="F65" t="s">
        <v>24</v>
      </c>
      <c r="G65" t="s">
        <v>34</v>
      </c>
      <c r="H65">
        <v>180</v>
      </c>
      <c r="I65">
        <v>20</v>
      </c>
      <c r="J65">
        <v>1</v>
      </c>
      <c r="K65">
        <v>5</v>
      </c>
      <c r="L65">
        <v>0</v>
      </c>
      <c r="M65">
        <v>1</v>
      </c>
      <c r="N65">
        <v>1</v>
      </c>
      <c r="O65">
        <v>6</v>
      </c>
      <c r="P65">
        <v>0</v>
      </c>
      <c r="Q65">
        <v>14</v>
      </c>
      <c r="R65">
        <v>0</v>
      </c>
      <c r="S65">
        <v>27</v>
      </c>
      <c r="T65">
        <v>48</v>
      </c>
    </row>
    <row r="66" spans="1:20" x14ac:dyDescent="0.35">
      <c r="A66" s="2" t="s">
        <v>160</v>
      </c>
      <c r="B66" t="s">
        <v>161</v>
      </c>
      <c r="C66" t="s">
        <v>162</v>
      </c>
      <c r="D66" t="s">
        <v>163</v>
      </c>
      <c r="E66" t="s">
        <v>23</v>
      </c>
      <c r="F66" t="s">
        <v>24</v>
      </c>
      <c r="G66" t="s">
        <v>34</v>
      </c>
      <c r="H66">
        <v>180</v>
      </c>
      <c r="I66">
        <v>60</v>
      </c>
      <c r="J66">
        <v>4</v>
      </c>
      <c r="K66">
        <v>3</v>
      </c>
      <c r="L66">
        <v>1</v>
      </c>
      <c r="M66">
        <v>1</v>
      </c>
      <c r="N66">
        <v>1</v>
      </c>
      <c r="O66">
        <v>1</v>
      </c>
      <c r="P66">
        <v>0</v>
      </c>
      <c r="Q66">
        <v>4</v>
      </c>
      <c r="R66">
        <v>0</v>
      </c>
      <c r="S66">
        <v>11</v>
      </c>
      <c r="T66">
        <v>75</v>
      </c>
    </row>
    <row r="67" spans="1:20" x14ac:dyDescent="0.35">
      <c r="A67" s="2" t="s">
        <v>160</v>
      </c>
      <c r="B67" t="s">
        <v>164</v>
      </c>
      <c r="C67" t="s">
        <v>162</v>
      </c>
      <c r="D67" t="s">
        <v>165</v>
      </c>
      <c r="E67" t="s">
        <v>23</v>
      </c>
      <c r="F67" t="s">
        <v>24</v>
      </c>
      <c r="G67" t="s">
        <v>34</v>
      </c>
      <c r="H67">
        <v>180</v>
      </c>
      <c r="I67">
        <v>30</v>
      </c>
      <c r="J67">
        <v>2</v>
      </c>
      <c r="K67">
        <v>10</v>
      </c>
      <c r="L67">
        <v>1</v>
      </c>
      <c r="M67">
        <v>1</v>
      </c>
      <c r="N67">
        <v>1</v>
      </c>
      <c r="O67">
        <v>4</v>
      </c>
      <c r="P67">
        <v>0</v>
      </c>
      <c r="Q67">
        <v>10</v>
      </c>
      <c r="R67">
        <v>1</v>
      </c>
      <c r="S67">
        <v>28</v>
      </c>
      <c r="T67">
        <v>60</v>
      </c>
    </row>
    <row r="68" spans="1:20" x14ac:dyDescent="0.35">
      <c r="A68" s="2" t="s">
        <v>160</v>
      </c>
      <c r="B68" t="s">
        <v>166</v>
      </c>
      <c r="C68" t="s">
        <v>162</v>
      </c>
      <c r="D68" t="s">
        <v>167</v>
      </c>
      <c r="E68" t="s">
        <v>23</v>
      </c>
      <c r="F68" t="s">
        <v>24</v>
      </c>
      <c r="G68" t="s">
        <v>34</v>
      </c>
      <c r="H68">
        <v>180</v>
      </c>
      <c r="I68">
        <v>84</v>
      </c>
      <c r="J68">
        <v>5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1</v>
      </c>
      <c r="R68">
        <v>0</v>
      </c>
      <c r="S68">
        <v>1</v>
      </c>
      <c r="T68">
        <v>90</v>
      </c>
    </row>
    <row r="69" spans="1:20" x14ac:dyDescent="0.35">
      <c r="A69" s="2" t="s">
        <v>160</v>
      </c>
      <c r="B69" t="s">
        <v>168</v>
      </c>
      <c r="C69" t="s">
        <v>162</v>
      </c>
      <c r="D69" t="s">
        <v>169</v>
      </c>
      <c r="E69" t="s">
        <v>23</v>
      </c>
      <c r="F69" t="s">
        <v>24</v>
      </c>
      <c r="G69" t="s">
        <v>34</v>
      </c>
      <c r="H69">
        <v>180</v>
      </c>
      <c r="I69">
        <v>15</v>
      </c>
      <c r="J69">
        <v>1</v>
      </c>
      <c r="K69">
        <v>1</v>
      </c>
      <c r="L69">
        <v>0</v>
      </c>
      <c r="M69">
        <v>1</v>
      </c>
      <c r="N69">
        <v>1</v>
      </c>
      <c r="O69">
        <v>5</v>
      </c>
      <c r="P69">
        <v>0</v>
      </c>
      <c r="Q69">
        <v>6</v>
      </c>
      <c r="R69">
        <v>0</v>
      </c>
      <c r="S69">
        <v>14</v>
      </c>
      <c r="T69">
        <v>30</v>
      </c>
    </row>
    <row r="70" spans="1:20" x14ac:dyDescent="0.35">
      <c r="A70" s="2" t="s">
        <v>160</v>
      </c>
      <c r="B70" t="s">
        <v>170</v>
      </c>
      <c r="C70" t="s">
        <v>162</v>
      </c>
      <c r="D70" t="s">
        <v>171</v>
      </c>
      <c r="E70" t="s">
        <v>23</v>
      </c>
      <c r="F70" t="s">
        <v>24</v>
      </c>
      <c r="G70" t="s">
        <v>34</v>
      </c>
      <c r="H70">
        <v>180</v>
      </c>
      <c r="I70">
        <v>42</v>
      </c>
      <c r="J70">
        <v>2</v>
      </c>
      <c r="K70">
        <v>4</v>
      </c>
      <c r="L70">
        <v>0</v>
      </c>
      <c r="M70">
        <v>1</v>
      </c>
      <c r="N70">
        <v>1</v>
      </c>
      <c r="O70">
        <v>5</v>
      </c>
      <c r="P70">
        <v>0</v>
      </c>
      <c r="Q70">
        <v>10</v>
      </c>
      <c r="R70">
        <v>0</v>
      </c>
      <c r="S70">
        <v>21</v>
      </c>
      <c r="T70">
        <v>65</v>
      </c>
    </row>
    <row r="71" spans="1:20" x14ac:dyDescent="0.35">
      <c r="A71" s="2" t="s">
        <v>160</v>
      </c>
      <c r="B71" t="s">
        <v>88</v>
      </c>
      <c r="C71" t="s">
        <v>162</v>
      </c>
      <c r="D71" t="s">
        <v>90</v>
      </c>
      <c r="E71" t="s">
        <v>23</v>
      </c>
      <c r="F71" t="s">
        <v>24</v>
      </c>
      <c r="G71" t="s">
        <v>34</v>
      </c>
      <c r="H71">
        <v>180</v>
      </c>
      <c r="I71">
        <v>108</v>
      </c>
      <c r="J71">
        <v>6</v>
      </c>
      <c r="K71">
        <v>0</v>
      </c>
      <c r="L71">
        <v>0</v>
      </c>
      <c r="M71">
        <v>0</v>
      </c>
      <c r="N71">
        <v>0</v>
      </c>
      <c r="O71">
        <v>1</v>
      </c>
      <c r="P71">
        <v>0</v>
      </c>
      <c r="Q71">
        <v>0</v>
      </c>
      <c r="R71">
        <v>0</v>
      </c>
      <c r="S71">
        <v>1</v>
      </c>
      <c r="T71">
        <v>115</v>
      </c>
    </row>
    <row r="72" spans="1:20" x14ac:dyDescent="0.35">
      <c r="A72" s="2" t="s">
        <v>160</v>
      </c>
      <c r="B72" t="s">
        <v>172</v>
      </c>
      <c r="C72" t="s">
        <v>162</v>
      </c>
      <c r="D72" t="s">
        <v>173</v>
      </c>
      <c r="E72" t="s">
        <v>23</v>
      </c>
      <c r="F72" t="s">
        <v>24</v>
      </c>
      <c r="G72" t="s">
        <v>34</v>
      </c>
      <c r="H72">
        <v>180</v>
      </c>
      <c r="I72">
        <v>40</v>
      </c>
      <c r="J72">
        <v>0</v>
      </c>
      <c r="K72">
        <v>2</v>
      </c>
      <c r="L72">
        <v>1</v>
      </c>
      <c r="M72">
        <v>1</v>
      </c>
      <c r="N72">
        <v>1</v>
      </c>
      <c r="O72">
        <v>6</v>
      </c>
      <c r="P72">
        <v>0</v>
      </c>
      <c r="Q72">
        <v>8</v>
      </c>
      <c r="R72">
        <v>1</v>
      </c>
      <c r="S72">
        <v>20</v>
      </c>
      <c r="T72">
        <v>60</v>
      </c>
    </row>
    <row r="73" spans="1:20" x14ac:dyDescent="0.35">
      <c r="A73" s="2" t="s">
        <v>160</v>
      </c>
      <c r="B73" t="s">
        <v>174</v>
      </c>
      <c r="C73" t="s">
        <v>162</v>
      </c>
      <c r="D73" t="s">
        <v>175</v>
      </c>
      <c r="E73" t="s">
        <v>23</v>
      </c>
      <c r="F73" t="s">
        <v>24</v>
      </c>
      <c r="G73" t="s">
        <v>34</v>
      </c>
      <c r="H73">
        <v>180</v>
      </c>
      <c r="I73">
        <v>20</v>
      </c>
      <c r="J73">
        <v>2</v>
      </c>
      <c r="K73">
        <v>2</v>
      </c>
      <c r="L73">
        <v>1</v>
      </c>
      <c r="M73">
        <v>1</v>
      </c>
      <c r="N73">
        <v>1</v>
      </c>
      <c r="O73">
        <v>2</v>
      </c>
      <c r="P73">
        <v>0</v>
      </c>
      <c r="Q73">
        <v>6</v>
      </c>
      <c r="R73">
        <v>1</v>
      </c>
      <c r="S73">
        <v>14</v>
      </c>
      <c r="T73">
        <v>36</v>
      </c>
    </row>
    <row r="74" spans="1:20" x14ac:dyDescent="0.35">
      <c r="A74" s="2" t="s">
        <v>160</v>
      </c>
      <c r="B74" t="s">
        <v>176</v>
      </c>
      <c r="C74" t="s">
        <v>162</v>
      </c>
      <c r="D74" t="s">
        <v>177</v>
      </c>
      <c r="E74" t="s">
        <v>23</v>
      </c>
      <c r="F74" t="s">
        <v>24</v>
      </c>
      <c r="G74" t="s">
        <v>34</v>
      </c>
      <c r="H74">
        <v>180</v>
      </c>
      <c r="I74">
        <v>111</v>
      </c>
      <c r="J74">
        <v>2</v>
      </c>
      <c r="K74">
        <v>3</v>
      </c>
      <c r="L74">
        <v>0</v>
      </c>
      <c r="M74">
        <v>1</v>
      </c>
      <c r="N74">
        <v>1</v>
      </c>
      <c r="O74">
        <v>4</v>
      </c>
      <c r="P74">
        <v>0</v>
      </c>
      <c r="Q74">
        <v>8</v>
      </c>
      <c r="R74">
        <v>0</v>
      </c>
      <c r="S74">
        <v>17</v>
      </c>
      <c r="T74">
        <v>130</v>
      </c>
    </row>
    <row r="75" spans="1:20" x14ac:dyDescent="0.35">
      <c r="A75" s="2" t="s">
        <v>160</v>
      </c>
      <c r="B75" t="s">
        <v>178</v>
      </c>
      <c r="C75" t="s">
        <v>162</v>
      </c>
      <c r="D75" t="s">
        <v>179</v>
      </c>
      <c r="E75" t="s">
        <v>23</v>
      </c>
      <c r="F75" t="s">
        <v>24</v>
      </c>
      <c r="G75" t="s">
        <v>34</v>
      </c>
      <c r="H75">
        <v>180</v>
      </c>
      <c r="I75">
        <v>50</v>
      </c>
      <c r="J75">
        <v>2</v>
      </c>
      <c r="K75">
        <v>4</v>
      </c>
      <c r="L75">
        <v>1</v>
      </c>
      <c r="M75">
        <v>1</v>
      </c>
      <c r="N75">
        <v>1</v>
      </c>
      <c r="O75">
        <v>1</v>
      </c>
      <c r="P75">
        <v>0</v>
      </c>
      <c r="Q75">
        <v>29</v>
      </c>
      <c r="R75">
        <v>1</v>
      </c>
      <c r="S75">
        <v>38</v>
      </c>
      <c r="T75">
        <v>90</v>
      </c>
    </row>
    <row r="76" spans="1:20" x14ac:dyDescent="0.35">
      <c r="A76" s="2" t="s">
        <v>160</v>
      </c>
      <c r="B76" t="s">
        <v>180</v>
      </c>
      <c r="C76" t="s">
        <v>162</v>
      </c>
      <c r="D76" t="s">
        <v>181</v>
      </c>
      <c r="E76" t="s">
        <v>23</v>
      </c>
      <c r="F76" t="s">
        <v>24</v>
      </c>
      <c r="G76" t="s">
        <v>34</v>
      </c>
      <c r="H76">
        <v>180</v>
      </c>
      <c r="I76">
        <v>64</v>
      </c>
      <c r="J76">
        <v>2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2</v>
      </c>
      <c r="R76">
        <v>0</v>
      </c>
      <c r="S76">
        <v>2</v>
      </c>
      <c r="T76">
        <v>68</v>
      </c>
    </row>
    <row r="77" spans="1:20" x14ac:dyDescent="0.35">
      <c r="A77" s="2" t="s">
        <v>160</v>
      </c>
      <c r="B77" t="s">
        <v>182</v>
      </c>
      <c r="C77" t="s">
        <v>162</v>
      </c>
      <c r="D77" t="s">
        <v>183</v>
      </c>
      <c r="E77" t="s">
        <v>23</v>
      </c>
      <c r="F77" t="s">
        <v>24</v>
      </c>
      <c r="G77" t="s">
        <v>34</v>
      </c>
      <c r="H77">
        <v>180</v>
      </c>
      <c r="I77">
        <v>40</v>
      </c>
      <c r="J77">
        <v>0</v>
      </c>
      <c r="K77">
        <v>5</v>
      </c>
      <c r="L77">
        <v>1</v>
      </c>
      <c r="M77">
        <v>1</v>
      </c>
      <c r="N77">
        <v>1</v>
      </c>
      <c r="O77">
        <v>1</v>
      </c>
      <c r="P77">
        <v>0</v>
      </c>
      <c r="Q77">
        <v>10</v>
      </c>
      <c r="R77">
        <v>1</v>
      </c>
      <c r="S77">
        <v>20</v>
      </c>
      <c r="T77">
        <v>60</v>
      </c>
    </row>
    <row r="78" spans="1:20" x14ac:dyDescent="0.35">
      <c r="A78" s="2" t="s">
        <v>113</v>
      </c>
      <c r="B78" t="s">
        <v>184</v>
      </c>
      <c r="C78" t="s">
        <v>115</v>
      </c>
      <c r="D78" t="s">
        <v>185</v>
      </c>
      <c r="E78" t="s">
        <v>23</v>
      </c>
      <c r="F78" t="s">
        <v>24</v>
      </c>
      <c r="G78" t="s">
        <v>34</v>
      </c>
      <c r="H78">
        <v>180</v>
      </c>
      <c r="I78">
        <v>30</v>
      </c>
      <c r="J78">
        <v>0</v>
      </c>
      <c r="K78">
        <v>2</v>
      </c>
      <c r="L78">
        <v>0</v>
      </c>
      <c r="M78">
        <v>1</v>
      </c>
      <c r="N78">
        <v>1</v>
      </c>
      <c r="O78">
        <v>1</v>
      </c>
      <c r="P78">
        <v>0</v>
      </c>
      <c r="Q78">
        <v>5</v>
      </c>
      <c r="R78">
        <v>0</v>
      </c>
      <c r="S78">
        <v>10</v>
      </c>
      <c r="T78">
        <v>40</v>
      </c>
    </row>
    <row r="79" spans="1:20" x14ac:dyDescent="0.35">
      <c r="A79" s="2" t="s">
        <v>143</v>
      </c>
      <c r="B79" t="s">
        <v>186</v>
      </c>
      <c r="C79" t="s">
        <v>144</v>
      </c>
      <c r="D79" t="s">
        <v>187</v>
      </c>
      <c r="E79" t="s">
        <v>23</v>
      </c>
      <c r="F79" t="s">
        <v>24</v>
      </c>
      <c r="G79" t="s">
        <v>34</v>
      </c>
      <c r="H79">
        <v>180</v>
      </c>
      <c r="I79">
        <v>20</v>
      </c>
      <c r="J79">
        <v>0</v>
      </c>
      <c r="K79">
        <v>1</v>
      </c>
      <c r="L79">
        <v>0</v>
      </c>
      <c r="M79">
        <v>1</v>
      </c>
      <c r="N79">
        <v>0</v>
      </c>
      <c r="O79">
        <v>3</v>
      </c>
      <c r="P79">
        <v>0</v>
      </c>
      <c r="Q79">
        <v>0</v>
      </c>
      <c r="R79">
        <v>0</v>
      </c>
      <c r="S79">
        <v>5</v>
      </c>
      <c r="T79">
        <v>25</v>
      </c>
    </row>
    <row r="80" spans="1:20" x14ac:dyDescent="0.35">
      <c r="A80" s="2" t="s">
        <v>143</v>
      </c>
      <c r="B80" t="s">
        <v>188</v>
      </c>
      <c r="C80" t="s">
        <v>144</v>
      </c>
      <c r="D80" t="s">
        <v>189</v>
      </c>
      <c r="E80" t="s">
        <v>23</v>
      </c>
      <c r="F80" t="s">
        <v>24</v>
      </c>
      <c r="G80" t="s">
        <v>25</v>
      </c>
      <c r="H80">
        <v>240</v>
      </c>
      <c r="I80">
        <v>20</v>
      </c>
      <c r="J80">
        <v>0</v>
      </c>
      <c r="K80">
        <v>1</v>
      </c>
      <c r="L80">
        <v>0</v>
      </c>
      <c r="M80">
        <v>1</v>
      </c>
      <c r="N80">
        <v>0</v>
      </c>
      <c r="O80">
        <v>3</v>
      </c>
      <c r="P80">
        <v>0</v>
      </c>
      <c r="Q80">
        <v>0</v>
      </c>
      <c r="R80">
        <v>0</v>
      </c>
      <c r="S80">
        <v>5</v>
      </c>
      <c r="T80">
        <v>25</v>
      </c>
    </row>
    <row r="81" spans="1:20" x14ac:dyDescent="0.35">
      <c r="A81" s="2" t="s">
        <v>190</v>
      </c>
      <c r="B81" t="s">
        <v>66</v>
      </c>
      <c r="C81" t="s">
        <v>191</v>
      </c>
      <c r="D81" t="s">
        <v>68</v>
      </c>
      <c r="E81" t="s">
        <v>23</v>
      </c>
      <c r="F81" t="s">
        <v>24</v>
      </c>
      <c r="G81" t="s">
        <v>34</v>
      </c>
      <c r="H81">
        <v>180</v>
      </c>
      <c r="I81">
        <v>20</v>
      </c>
      <c r="J81">
        <v>0</v>
      </c>
      <c r="K81">
        <v>3</v>
      </c>
      <c r="L81">
        <v>0</v>
      </c>
      <c r="M81">
        <v>8</v>
      </c>
      <c r="N81">
        <v>2</v>
      </c>
      <c r="O81">
        <v>2</v>
      </c>
      <c r="P81">
        <v>0</v>
      </c>
      <c r="Q81">
        <v>13</v>
      </c>
      <c r="R81">
        <v>2</v>
      </c>
      <c r="S81">
        <v>30</v>
      </c>
      <c r="T81">
        <v>50</v>
      </c>
    </row>
    <row r="82" spans="1:20" x14ac:dyDescent="0.35">
      <c r="A82" s="2" t="s">
        <v>190</v>
      </c>
      <c r="B82" t="s">
        <v>192</v>
      </c>
      <c r="C82" t="s">
        <v>191</v>
      </c>
      <c r="D82" t="s">
        <v>193</v>
      </c>
      <c r="E82" t="s">
        <v>23</v>
      </c>
      <c r="F82" t="s">
        <v>24</v>
      </c>
      <c r="G82" t="s">
        <v>34</v>
      </c>
      <c r="H82">
        <v>180</v>
      </c>
      <c r="I82">
        <v>18</v>
      </c>
      <c r="J82">
        <v>0</v>
      </c>
      <c r="K82">
        <v>1</v>
      </c>
      <c r="L82">
        <v>0</v>
      </c>
      <c r="M82">
        <v>4</v>
      </c>
      <c r="N82">
        <v>1</v>
      </c>
      <c r="O82">
        <v>0</v>
      </c>
      <c r="P82">
        <v>0</v>
      </c>
      <c r="Q82">
        <v>5</v>
      </c>
      <c r="R82">
        <v>1</v>
      </c>
      <c r="S82">
        <v>12</v>
      </c>
      <c r="T82">
        <v>30</v>
      </c>
    </row>
    <row r="83" spans="1:20" x14ac:dyDescent="0.35">
      <c r="A83" s="2" t="s">
        <v>190</v>
      </c>
      <c r="B83" t="s">
        <v>103</v>
      </c>
      <c r="C83" t="s">
        <v>191</v>
      </c>
      <c r="D83" t="s">
        <v>104</v>
      </c>
      <c r="E83" t="s">
        <v>23</v>
      </c>
      <c r="F83" t="s">
        <v>24</v>
      </c>
      <c r="G83" t="s">
        <v>34</v>
      </c>
      <c r="H83">
        <v>180</v>
      </c>
      <c r="I83">
        <v>43</v>
      </c>
      <c r="J83">
        <v>0</v>
      </c>
      <c r="K83">
        <v>1</v>
      </c>
      <c r="L83">
        <v>0</v>
      </c>
      <c r="M83">
        <v>6</v>
      </c>
      <c r="N83">
        <v>0</v>
      </c>
      <c r="O83">
        <v>0</v>
      </c>
      <c r="P83">
        <v>0</v>
      </c>
      <c r="Q83">
        <v>0</v>
      </c>
      <c r="R83">
        <v>0</v>
      </c>
      <c r="S83">
        <v>7</v>
      </c>
      <c r="T83">
        <v>50</v>
      </c>
    </row>
    <row r="84" spans="1:20" x14ac:dyDescent="0.35">
      <c r="A84" s="2" t="s">
        <v>190</v>
      </c>
      <c r="B84" t="s">
        <v>194</v>
      </c>
      <c r="C84" t="s">
        <v>191</v>
      </c>
      <c r="D84" t="s">
        <v>195</v>
      </c>
      <c r="E84" t="s">
        <v>23</v>
      </c>
      <c r="F84" t="s">
        <v>24</v>
      </c>
      <c r="G84" t="s">
        <v>34</v>
      </c>
      <c r="H84">
        <v>180</v>
      </c>
      <c r="I84">
        <v>20</v>
      </c>
      <c r="J84">
        <v>0</v>
      </c>
      <c r="K84">
        <v>4</v>
      </c>
      <c r="L84">
        <v>0</v>
      </c>
      <c r="M84">
        <v>9</v>
      </c>
      <c r="N84">
        <v>1</v>
      </c>
      <c r="O84">
        <v>0</v>
      </c>
      <c r="P84">
        <v>0</v>
      </c>
      <c r="Q84">
        <v>10</v>
      </c>
      <c r="R84">
        <v>1</v>
      </c>
      <c r="S84">
        <v>25</v>
      </c>
      <c r="T84">
        <v>45</v>
      </c>
    </row>
    <row r="85" spans="1:20" x14ac:dyDescent="0.35">
      <c r="A85" s="2" t="s">
        <v>196</v>
      </c>
      <c r="B85" t="s">
        <v>197</v>
      </c>
      <c r="C85" t="s">
        <v>198</v>
      </c>
      <c r="D85" t="s">
        <v>199</v>
      </c>
      <c r="E85" t="s">
        <v>23</v>
      </c>
      <c r="F85" t="s">
        <v>24</v>
      </c>
      <c r="G85" t="s">
        <v>34</v>
      </c>
      <c r="H85">
        <v>180</v>
      </c>
      <c r="I85">
        <v>65</v>
      </c>
      <c r="J85">
        <v>0</v>
      </c>
      <c r="K85">
        <v>2</v>
      </c>
      <c r="L85">
        <v>0</v>
      </c>
      <c r="M85">
        <v>1</v>
      </c>
      <c r="N85">
        <v>1</v>
      </c>
      <c r="O85">
        <v>1</v>
      </c>
      <c r="P85">
        <v>0</v>
      </c>
      <c r="Q85">
        <v>1</v>
      </c>
      <c r="R85">
        <v>1</v>
      </c>
      <c r="S85">
        <v>7</v>
      </c>
      <c r="T85">
        <v>72</v>
      </c>
    </row>
    <row r="86" spans="1:20" x14ac:dyDescent="0.35">
      <c r="A86" s="2" t="s">
        <v>196</v>
      </c>
      <c r="B86" t="s">
        <v>200</v>
      </c>
      <c r="C86" t="s">
        <v>198</v>
      </c>
      <c r="D86" t="s">
        <v>201</v>
      </c>
      <c r="E86" t="s">
        <v>23</v>
      </c>
      <c r="F86" t="s">
        <v>24</v>
      </c>
      <c r="G86" t="s">
        <v>34</v>
      </c>
      <c r="H86">
        <v>180</v>
      </c>
      <c r="I86">
        <v>45</v>
      </c>
      <c r="J86">
        <v>0</v>
      </c>
      <c r="K86">
        <v>2</v>
      </c>
      <c r="L86">
        <v>0</v>
      </c>
      <c r="M86">
        <v>1</v>
      </c>
      <c r="N86">
        <v>1</v>
      </c>
      <c r="O86">
        <v>1</v>
      </c>
      <c r="P86">
        <v>0</v>
      </c>
      <c r="Q86">
        <v>1</v>
      </c>
      <c r="R86">
        <v>4</v>
      </c>
      <c r="S86">
        <v>10</v>
      </c>
      <c r="T86">
        <v>55</v>
      </c>
    </row>
    <row r="87" spans="1:20" x14ac:dyDescent="0.35">
      <c r="A87" s="2" t="s">
        <v>196</v>
      </c>
      <c r="B87" t="s">
        <v>202</v>
      </c>
      <c r="C87" t="s">
        <v>198</v>
      </c>
      <c r="D87" t="s">
        <v>203</v>
      </c>
      <c r="E87" t="s">
        <v>23</v>
      </c>
      <c r="F87" t="s">
        <v>24</v>
      </c>
      <c r="G87" t="s">
        <v>34</v>
      </c>
      <c r="H87">
        <v>180</v>
      </c>
      <c r="I87">
        <v>44</v>
      </c>
      <c r="J87">
        <v>0</v>
      </c>
      <c r="K87">
        <v>2</v>
      </c>
      <c r="L87">
        <v>0</v>
      </c>
      <c r="M87">
        <v>1</v>
      </c>
      <c r="N87">
        <v>1</v>
      </c>
      <c r="O87">
        <v>0</v>
      </c>
      <c r="P87">
        <v>0</v>
      </c>
      <c r="Q87">
        <v>1</v>
      </c>
      <c r="R87">
        <v>1</v>
      </c>
      <c r="S87">
        <v>6</v>
      </c>
      <c r="T87">
        <v>50</v>
      </c>
    </row>
    <row r="88" spans="1:20" x14ac:dyDescent="0.35">
      <c r="A88" s="2" t="s">
        <v>196</v>
      </c>
      <c r="B88" t="s">
        <v>204</v>
      </c>
      <c r="C88" t="s">
        <v>198</v>
      </c>
      <c r="D88" t="s">
        <v>205</v>
      </c>
      <c r="E88" t="s">
        <v>23</v>
      </c>
      <c r="F88" t="s">
        <v>206</v>
      </c>
      <c r="G88" t="s">
        <v>34</v>
      </c>
      <c r="H88">
        <v>180</v>
      </c>
      <c r="I88">
        <v>3</v>
      </c>
      <c r="J88">
        <v>0</v>
      </c>
      <c r="K88">
        <v>1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1</v>
      </c>
      <c r="T88">
        <v>4</v>
      </c>
    </row>
    <row r="89" spans="1:20" x14ac:dyDescent="0.35">
      <c r="A89" s="2" t="s">
        <v>196</v>
      </c>
      <c r="B89" t="s">
        <v>207</v>
      </c>
      <c r="C89" t="s">
        <v>198</v>
      </c>
      <c r="D89" t="s">
        <v>208</v>
      </c>
      <c r="E89" t="s">
        <v>23</v>
      </c>
      <c r="F89" t="s">
        <v>206</v>
      </c>
      <c r="G89" t="s">
        <v>34</v>
      </c>
      <c r="H89">
        <v>180</v>
      </c>
      <c r="I89">
        <v>4</v>
      </c>
      <c r="J89">
        <v>0</v>
      </c>
      <c r="K89">
        <v>1</v>
      </c>
      <c r="L89">
        <v>0</v>
      </c>
      <c r="M89">
        <v>0</v>
      </c>
      <c r="N89">
        <v>1</v>
      </c>
      <c r="O89">
        <v>1</v>
      </c>
      <c r="P89">
        <v>0</v>
      </c>
      <c r="Q89">
        <v>0</v>
      </c>
      <c r="R89">
        <v>1</v>
      </c>
      <c r="S89">
        <v>4</v>
      </c>
      <c r="T89">
        <v>8</v>
      </c>
    </row>
    <row r="90" spans="1:20" x14ac:dyDescent="0.35">
      <c r="A90" s="2" t="s">
        <v>196</v>
      </c>
      <c r="B90" t="s">
        <v>209</v>
      </c>
      <c r="C90" t="s">
        <v>198</v>
      </c>
      <c r="D90" t="s">
        <v>210</v>
      </c>
      <c r="E90" t="s">
        <v>23</v>
      </c>
      <c r="F90" t="s">
        <v>206</v>
      </c>
      <c r="G90" t="s">
        <v>34</v>
      </c>
      <c r="H90">
        <v>180</v>
      </c>
      <c r="I90">
        <v>38</v>
      </c>
      <c r="J90">
        <v>0</v>
      </c>
      <c r="K90">
        <v>0</v>
      </c>
      <c r="L90">
        <v>0</v>
      </c>
      <c r="M90">
        <v>0</v>
      </c>
      <c r="N90">
        <v>0</v>
      </c>
      <c r="O90">
        <v>4</v>
      </c>
      <c r="P90">
        <v>0</v>
      </c>
      <c r="Q90">
        <v>0</v>
      </c>
      <c r="R90">
        <v>1</v>
      </c>
      <c r="S90">
        <v>5</v>
      </c>
      <c r="T90">
        <v>43</v>
      </c>
    </row>
    <row r="91" spans="1:20" x14ac:dyDescent="0.35">
      <c r="A91" s="2" t="s">
        <v>196</v>
      </c>
      <c r="B91" t="s">
        <v>211</v>
      </c>
      <c r="C91" t="s">
        <v>198</v>
      </c>
      <c r="D91" t="s">
        <v>212</v>
      </c>
      <c r="E91" t="s">
        <v>23</v>
      </c>
      <c r="F91" t="s">
        <v>206</v>
      </c>
      <c r="G91" t="s">
        <v>34</v>
      </c>
      <c r="H91">
        <v>180</v>
      </c>
      <c r="I91">
        <v>12</v>
      </c>
      <c r="J91">
        <v>0</v>
      </c>
      <c r="K91">
        <v>1</v>
      </c>
      <c r="L91">
        <v>0</v>
      </c>
      <c r="M91">
        <v>0</v>
      </c>
      <c r="N91">
        <v>1</v>
      </c>
      <c r="O91">
        <v>1</v>
      </c>
      <c r="P91">
        <v>0</v>
      </c>
      <c r="Q91">
        <v>0</v>
      </c>
      <c r="R91">
        <v>1</v>
      </c>
      <c r="S91">
        <v>4</v>
      </c>
      <c r="T91">
        <v>16</v>
      </c>
    </row>
    <row r="92" spans="1:20" x14ac:dyDescent="0.35">
      <c r="A92" s="2" t="s">
        <v>213</v>
      </c>
      <c r="B92" t="s">
        <v>214</v>
      </c>
      <c r="C92" t="s">
        <v>215</v>
      </c>
      <c r="D92" t="s">
        <v>216</v>
      </c>
      <c r="E92" t="s">
        <v>23</v>
      </c>
      <c r="F92" t="s">
        <v>24</v>
      </c>
      <c r="G92" t="s">
        <v>34</v>
      </c>
      <c r="H92">
        <v>180</v>
      </c>
      <c r="I92">
        <v>54</v>
      </c>
      <c r="J92">
        <v>0</v>
      </c>
      <c r="K92">
        <v>0</v>
      </c>
      <c r="L92">
        <v>0</v>
      </c>
      <c r="M92">
        <v>17</v>
      </c>
      <c r="N92">
        <v>0</v>
      </c>
      <c r="O92">
        <v>2</v>
      </c>
      <c r="P92">
        <v>0</v>
      </c>
      <c r="Q92">
        <v>3</v>
      </c>
      <c r="R92">
        <v>4</v>
      </c>
      <c r="S92">
        <v>26</v>
      </c>
      <c r="T92">
        <v>80</v>
      </c>
    </row>
    <row r="93" spans="1:20" x14ac:dyDescent="0.35">
      <c r="A93" s="2" t="s">
        <v>213</v>
      </c>
      <c r="B93" t="s">
        <v>79</v>
      </c>
      <c r="C93" t="s">
        <v>215</v>
      </c>
      <c r="D93" t="s">
        <v>80</v>
      </c>
      <c r="E93" t="s">
        <v>23</v>
      </c>
      <c r="F93" t="s">
        <v>24</v>
      </c>
      <c r="G93" t="s">
        <v>34</v>
      </c>
      <c r="H93">
        <v>180</v>
      </c>
      <c r="I93">
        <v>42</v>
      </c>
      <c r="J93">
        <v>0</v>
      </c>
      <c r="K93">
        <v>1</v>
      </c>
      <c r="L93">
        <v>0</v>
      </c>
      <c r="M93">
        <v>12</v>
      </c>
      <c r="N93">
        <v>1</v>
      </c>
      <c r="O93">
        <v>1</v>
      </c>
      <c r="P93">
        <v>0</v>
      </c>
      <c r="Q93">
        <v>0</v>
      </c>
      <c r="R93">
        <v>3</v>
      </c>
      <c r="S93">
        <v>18</v>
      </c>
      <c r="T93">
        <v>60</v>
      </c>
    </row>
    <row r="94" spans="1:20" x14ac:dyDescent="0.35">
      <c r="A94" s="2" t="s">
        <v>213</v>
      </c>
      <c r="B94" t="s">
        <v>217</v>
      </c>
      <c r="C94" t="s">
        <v>215</v>
      </c>
      <c r="D94" t="s">
        <v>218</v>
      </c>
      <c r="E94" t="s">
        <v>23</v>
      </c>
      <c r="F94" t="s">
        <v>24</v>
      </c>
      <c r="G94" t="s">
        <v>34</v>
      </c>
      <c r="H94">
        <v>180</v>
      </c>
      <c r="I94">
        <v>35</v>
      </c>
      <c r="J94">
        <v>1</v>
      </c>
      <c r="K94">
        <v>2</v>
      </c>
      <c r="L94">
        <v>0</v>
      </c>
      <c r="M94">
        <v>0</v>
      </c>
      <c r="N94">
        <v>2</v>
      </c>
      <c r="O94">
        <v>1</v>
      </c>
      <c r="P94">
        <v>0</v>
      </c>
      <c r="Q94">
        <v>7</v>
      </c>
      <c r="R94">
        <v>2</v>
      </c>
      <c r="S94">
        <v>14</v>
      </c>
      <c r="T94">
        <v>50</v>
      </c>
    </row>
    <row r="95" spans="1:20" x14ac:dyDescent="0.35">
      <c r="A95" s="2" t="s">
        <v>213</v>
      </c>
      <c r="B95" t="s">
        <v>81</v>
      </c>
      <c r="C95" t="s">
        <v>215</v>
      </c>
      <c r="D95" t="s">
        <v>82</v>
      </c>
      <c r="E95" t="s">
        <v>23</v>
      </c>
      <c r="F95" t="s">
        <v>24</v>
      </c>
      <c r="G95" t="s">
        <v>34</v>
      </c>
      <c r="H95">
        <v>180</v>
      </c>
      <c r="I95">
        <v>61</v>
      </c>
      <c r="J95">
        <v>2</v>
      </c>
      <c r="K95">
        <v>5</v>
      </c>
      <c r="L95">
        <v>0</v>
      </c>
      <c r="M95">
        <v>4</v>
      </c>
      <c r="N95">
        <v>1</v>
      </c>
      <c r="O95">
        <v>1</v>
      </c>
      <c r="P95">
        <v>0</v>
      </c>
      <c r="Q95">
        <v>3</v>
      </c>
      <c r="R95">
        <v>3</v>
      </c>
      <c r="S95">
        <v>17</v>
      </c>
      <c r="T95">
        <v>80</v>
      </c>
    </row>
    <row r="96" spans="1:20" x14ac:dyDescent="0.35">
      <c r="A96" s="2" t="s">
        <v>219</v>
      </c>
      <c r="B96" t="s">
        <v>220</v>
      </c>
      <c r="C96" t="s">
        <v>221</v>
      </c>
      <c r="D96" t="s">
        <v>222</v>
      </c>
      <c r="E96" t="s">
        <v>23</v>
      </c>
      <c r="F96" t="s">
        <v>24</v>
      </c>
      <c r="G96" t="s">
        <v>34</v>
      </c>
      <c r="H96">
        <v>180</v>
      </c>
      <c r="I96">
        <v>25</v>
      </c>
      <c r="J96">
        <v>0</v>
      </c>
      <c r="K96">
        <v>1</v>
      </c>
      <c r="L96">
        <v>0</v>
      </c>
      <c r="M96">
        <v>1</v>
      </c>
      <c r="N96">
        <v>1</v>
      </c>
      <c r="O96">
        <v>0</v>
      </c>
      <c r="P96">
        <v>0</v>
      </c>
      <c r="Q96">
        <v>1</v>
      </c>
      <c r="R96">
        <v>1</v>
      </c>
      <c r="S96">
        <v>5</v>
      </c>
      <c r="T96">
        <v>30</v>
      </c>
    </row>
    <row r="97" spans="1:20" x14ac:dyDescent="0.35">
      <c r="A97" s="2" t="s">
        <v>219</v>
      </c>
      <c r="B97" t="s">
        <v>176</v>
      </c>
      <c r="C97" t="s">
        <v>221</v>
      </c>
      <c r="D97" t="s">
        <v>177</v>
      </c>
      <c r="E97" t="s">
        <v>23</v>
      </c>
      <c r="F97" t="s">
        <v>24</v>
      </c>
      <c r="G97" t="s">
        <v>34</v>
      </c>
      <c r="H97">
        <v>180</v>
      </c>
      <c r="I97">
        <v>45</v>
      </c>
      <c r="J97">
        <v>0</v>
      </c>
      <c r="K97">
        <v>6</v>
      </c>
      <c r="L97">
        <v>1</v>
      </c>
      <c r="M97">
        <v>7</v>
      </c>
      <c r="N97">
        <v>2</v>
      </c>
      <c r="O97">
        <v>0</v>
      </c>
      <c r="P97">
        <v>0</v>
      </c>
      <c r="Q97">
        <v>5</v>
      </c>
      <c r="R97">
        <v>4</v>
      </c>
      <c r="S97">
        <v>25</v>
      </c>
      <c r="T97">
        <v>70</v>
      </c>
    </row>
    <row r="98" spans="1:20" x14ac:dyDescent="0.35">
      <c r="A98" s="2" t="s">
        <v>219</v>
      </c>
      <c r="B98" t="s">
        <v>223</v>
      </c>
      <c r="C98" t="s">
        <v>221</v>
      </c>
      <c r="D98" t="s">
        <v>224</v>
      </c>
      <c r="E98" t="s">
        <v>23</v>
      </c>
      <c r="F98" t="s">
        <v>24</v>
      </c>
      <c r="G98" t="s">
        <v>34</v>
      </c>
      <c r="H98">
        <v>180</v>
      </c>
      <c r="I98">
        <v>40</v>
      </c>
      <c r="J98">
        <v>2</v>
      </c>
      <c r="K98">
        <v>2</v>
      </c>
      <c r="L98">
        <v>1</v>
      </c>
      <c r="M98">
        <v>2</v>
      </c>
      <c r="N98">
        <v>1</v>
      </c>
      <c r="O98">
        <v>0</v>
      </c>
      <c r="P98">
        <v>0</v>
      </c>
      <c r="Q98">
        <v>10</v>
      </c>
      <c r="R98">
        <v>2</v>
      </c>
      <c r="S98">
        <v>18</v>
      </c>
      <c r="T98">
        <v>60</v>
      </c>
    </row>
    <row r="99" spans="1:20" x14ac:dyDescent="0.35">
      <c r="A99" s="2" t="s">
        <v>219</v>
      </c>
      <c r="B99" t="s">
        <v>95</v>
      </c>
      <c r="C99" t="s">
        <v>221</v>
      </c>
      <c r="D99" t="s">
        <v>96</v>
      </c>
      <c r="E99" t="s">
        <v>23</v>
      </c>
      <c r="F99" t="s">
        <v>24</v>
      </c>
      <c r="G99" t="s">
        <v>34</v>
      </c>
      <c r="H99">
        <v>180</v>
      </c>
      <c r="I99">
        <v>45</v>
      </c>
      <c r="J99">
        <v>0</v>
      </c>
      <c r="K99">
        <v>7</v>
      </c>
      <c r="L99">
        <v>1</v>
      </c>
      <c r="M99">
        <v>0</v>
      </c>
      <c r="N99">
        <v>1</v>
      </c>
      <c r="O99">
        <v>0</v>
      </c>
      <c r="P99">
        <v>0</v>
      </c>
      <c r="Q99">
        <v>0</v>
      </c>
      <c r="R99">
        <v>1</v>
      </c>
      <c r="S99">
        <v>10</v>
      </c>
      <c r="T99">
        <v>55</v>
      </c>
    </row>
    <row r="100" spans="1:20" x14ac:dyDescent="0.35">
      <c r="A100" s="2" t="s">
        <v>219</v>
      </c>
      <c r="B100" t="s">
        <v>97</v>
      </c>
      <c r="C100" t="s">
        <v>221</v>
      </c>
      <c r="D100" t="s">
        <v>98</v>
      </c>
      <c r="E100" t="s">
        <v>23</v>
      </c>
      <c r="F100" t="s">
        <v>24</v>
      </c>
      <c r="G100" t="s">
        <v>34</v>
      </c>
      <c r="H100">
        <v>180</v>
      </c>
      <c r="I100">
        <v>25</v>
      </c>
      <c r="J100">
        <v>0</v>
      </c>
      <c r="K100">
        <v>5</v>
      </c>
      <c r="L100">
        <v>1</v>
      </c>
      <c r="M100">
        <v>4</v>
      </c>
      <c r="N100">
        <v>2</v>
      </c>
      <c r="O100">
        <v>2</v>
      </c>
      <c r="P100">
        <v>0</v>
      </c>
      <c r="Q100">
        <v>7</v>
      </c>
      <c r="R100">
        <v>4</v>
      </c>
      <c r="S100">
        <v>25</v>
      </c>
      <c r="T100">
        <v>50</v>
      </c>
    </row>
    <row r="101" spans="1:20" x14ac:dyDescent="0.35">
      <c r="A101" s="2" t="s">
        <v>225</v>
      </c>
      <c r="B101" t="s">
        <v>147</v>
      </c>
      <c r="C101" t="s">
        <v>226</v>
      </c>
      <c r="D101" t="s">
        <v>149</v>
      </c>
      <c r="E101" t="s">
        <v>23</v>
      </c>
      <c r="F101" t="s">
        <v>24</v>
      </c>
      <c r="G101" t="s">
        <v>25</v>
      </c>
      <c r="H101">
        <v>240</v>
      </c>
      <c r="I101">
        <v>32</v>
      </c>
      <c r="J101">
        <v>2</v>
      </c>
      <c r="K101">
        <v>2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1</v>
      </c>
      <c r="R101">
        <v>3</v>
      </c>
      <c r="S101">
        <v>6</v>
      </c>
      <c r="T101">
        <v>40</v>
      </c>
    </row>
    <row r="102" spans="1:20" x14ac:dyDescent="0.35">
      <c r="A102" s="2" t="s">
        <v>225</v>
      </c>
      <c r="B102" t="s">
        <v>20</v>
      </c>
      <c r="C102" t="s">
        <v>226</v>
      </c>
      <c r="D102" t="s">
        <v>22</v>
      </c>
      <c r="E102" t="s">
        <v>23</v>
      </c>
      <c r="F102" t="s">
        <v>24</v>
      </c>
      <c r="G102" t="s">
        <v>25</v>
      </c>
      <c r="H102">
        <v>240</v>
      </c>
      <c r="I102">
        <v>54</v>
      </c>
      <c r="J102">
        <v>1</v>
      </c>
      <c r="K102">
        <v>3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1</v>
      </c>
      <c r="R102">
        <v>1</v>
      </c>
      <c r="S102">
        <v>5</v>
      </c>
      <c r="T102">
        <v>60</v>
      </c>
    </row>
    <row r="103" spans="1:20" x14ac:dyDescent="0.35">
      <c r="A103" s="2" t="s">
        <v>225</v>
      </c>
      <c r="B103" t="s">
        <v>227</v>
      </c>
      <c r="C103" t="s">
        <v>226</v>
      </c>
      <c r="D103" t="s">
        <v>228</v>
      </c>
      <c r="E103" t="s">
        <v>23</v>
      </c>
      <c r="F103" t="s">
        <v>24</v>
      </c>
      <c r="G103" t="s">
        <v>25</v>
      </c>
      <c r="H103">
        <v>240</v>
      </c>
      <c r="I103">
        <v>26</v>
      </c>
      <c r="J103">
        <v>2</v>
      </c>
      <c r="K103">
        <v>4</v>
      </c>
      <c r="L103">
        <v>0</v>
      </c>
      <c r="M103">
        <v>0</v>
      </c>
      <c r="N103">
        <v>2</v>
      </c>
      <c r="O103">
        <v>0</v>
      </c>
      <c r="P103">
        <v>0</v>
      </c>
      <c r="Q103">
        <v>2</v>
      </c>
      <c r="R103">
        <v>4</v>
      </c>
      <c r="S103">
        <v>12</v>
      </c>
      <c r="T103">
        <v>40</v>
      </c>
    </row>
    <row r="104" spans="1:20" x14ac:dyDescent="0.35">
      <c r="A104" s="2" t="s">
        <v>225</v>
      </c>
      <c r="B104" t="s">
        <v>156</v>
      </c>
      <c r="C104" t="s">
        <v>226</v>
      </c>
      <c r="D104" t="s">
        <v>157</v>
      </c>
      <c r="E104" t="s">
        <v>23</v>
      </c>
      <c r="F104" t="s">
        <v>24</v>
      </c>
      <c r="G104" t="s">
        <v>25</v>
      </c>
      <c r="H104">
        <v>240</v>
      </c>
      <c r="I104">
        <v>35</v>
      </c>
      <c r="J104">
        <v>1</v>
      </c>
      <c r="K104">
        <v>1</v>
      </c>
      <c r="L104">
        <v>0</v>
      </c>
      <c r="M104">
        <v>0</v>
      </c>
      <c r="N104">
        <v>1</v>
      </c>
      <c r="O104">
        <v>0</v>
      </c>
      <c r="P104">
        <v>0</v>
      </c>
      <c r="Q104">
        <v>0</v>
      </c>
      <c r="R104">
        <v>2</v>
      </c>
      <c r="S104">
        <v>4</v>
      </c>
      <c r="T104">
        <v>40</v>
      </c>
    </row>
    <row r="105" spans="1:20" x14ac:dyDescent="0.35">
      <c r="A105" s="2" t="s">
        <v>225</v>
      </c>
      <c r="B105" t="s">
        <v>229</v>
      </c>
      <c r="C105" t="s">
        <v>226</v>
      </c>
      <c r="D105" t="s">
        <v>230</v>
      </c>
      <c r="E105" t="s">
        <v>23</v>
      </c>
      <c r="F105" t="s">
        <v>24</v>
      </c>
      <c r="G105" t="s">
        <v>25</v>
      </c>
      <c r="H105">
        <v>240</v>
      </c>
      <c r="I105">
        <v>24</v>
      </c>
      <c r="J105">
        <v>0</v>
      </c>
      <c r="K105">
        <v>1</v>
      </c>
      <c r="L105">
        <v>0</v>
      </c>
      <c r="M105">
        <v>0</v>
      </c>
      <c r="N105">
        <v>1</v>
      </c>
      <c r="O105">
        <v>0</v>
      </c>
      <c r="P105">
        <v>0</v>
      </c>
      <c r="Q105">
        <v>1</v>
      </c>
      <c r="R105">
        <v>1</v>
      </c>
      <c r="S105">
        <v>4</v>
      </c>
      <c r="T105">
        <v>28</v>
      </c>
    </row>
    <row r="106" spans="1:20" x14ac:dyDescent="0.35">
      <c r="A106" s="2" t="s">
        <v>231</v>
      </c>
      <c r="B106" t="s">
        <v>164</v>
      </c>
      <c r="C106" t="s">
        <v>232</v>
      </c>
      <c r="D106" t="s">
        <v>165</v>
      </c>
      <c r="E106" t="s">
        <v>23</v>
      </c>
      <c r="F106" t="s">
        <v>24</v>
      </c>
      <c r="G106" t="s">
        <v>34</v>
      </c>
      <c r="H106">
        <v>180</v>
      </c>
      <c r="I106">
        <v>20</v>
      </c>
      <c r="J106">
        <v>1</v>
      </c>
      <c r="K106">
        <v>3</v>
      </c>
      <c r="L106">
        <v>1</v>
      </c>
      <c r="M106">
        <v>1</v>
      </c>
      <c r="N106">
        <v>2</v>
      </c>
      <c r="O106">
        <v>3</v>
      </c>
      <c r="P106">
        <v>0</v>
      </c>
      <c r="Q106">
        <v>16</v>
      </c>
      <c r="R106">
        <v>3</v>
      </c>
      <c r="S106">
        <v>29</v>
      </c>
      <c r="T106">
        <v>50</v>
      </c>
    </row>
    <row r="107" spans="1:20" x14ac:dyDescent="0.35">
      <c r="A107" s="2" t="s">
        <v>231</v>
      </c>
      <c r="B107" t="s">
        <v>233</v>
      </c>
      <c r="C107" t="s">
        <v>232</v>
      </c>
      <c r="D107" t="s">
        <v>234</v>
      </c>
      <c r="E107" t="s">
        <v>23</v>
      </c>
      <c r="F107" t="s">
        <v>24</v>
      </c>
      <c r="G107" t="s">
        <v>34</v>
      </c>
      <c r="H107">
        <v>180</v>
      </c>
      <c r="I107">
        <v>30</v>
      </c>
      <c r="J107">
        <v>1</v>
      </c>
      <c r="K107">
        <v>3</v>
      </c>
      <c r="L107">
        <v>0</v>
      </c>
      <c r="M107">
        <v>1</v>
      </c>
      <c r="N107">
        <v>1</v>
      </c>
      <c r="O107">
        <v>2</v>
      </c>
      <c r="P107">
        <v>0</v>
      </c>
      <c r="Q107">
        <v>6</v>
      </c>
      <c r="R107">
        <v>1</v>
      </c>
      <c r="S107">
        <v>14</v>
      </c>
      <c r="T107">
        <v>45</v>
      </c>
    </row>
    <row r="108" spans="1:20" x14ac:dyDescent="0.35">
      <c r="A108" s="2" t="s">
        <v>231</v>
      </c>
      <c r="B108" t="s">
        <v>168</v>
      </c>
      <c r="C108" t="s">
        <v>232</v>
      </c>
      <c r="D108" t="s">
        <v>169</v>
      </c>
      <c r="E108" t="s">
        <v>23</v>
      </c>
      <c r="F108" t="s">
        <v>24</v>
      </c>
      <c r="G108" t="s">
        <v>34</v>
      </c>
      <c r="H108">
        <v>180</v>
      </c>
      <c r="I108">
        <v>15</v>
      </c>
      <c r="J108">
        <v>0</v>
      </c>
      <c r="K108">
        <v>3</v>
      </c>
      <c r="L108">
        <v>0</v>
      </c>
      <c r="M108">
        <v>2</v>
      </c>
      <c r="N108">
        <v>1</v>
      </c>
      <c r="O108">
        <v>2</v>
      </c>
      <c r="P108">
        <v>0</v>
      </c>
      <c r="Q108">
        <v>11</v>
      </c>
      <c r="R108">
        <v>1</v>
      </c>
      <c r="S108">
        <v>20</v>
      </c>
      <c r="T108">
        <v>35</v>
      </c>
    </row>
    <row r="109" spans="1:20" x14ac:dyDescent="0.35">
      <c r="A109" s="2" t="s">
        <v>231</v>
      </c>
      <c r="B109" t="s">
        <v>235</v>
      </c>
      <c r="C109" t="s">
        <v>232</v>
      </c>
      <c r="D109" t="s">
        <v>236</v>
      </c>
      <c r="E109" t="s">
        <v>23</v>
      </c>
      <c r="F109" t="s">
        <v>24</v>
      </c>
      <c r="G109" t="s">
        <v>34</v>
      </c>
      <c r="H109">
        <v>180</v>
      </c>
      <c r="I109">
        <v>30</v>
      </c>
      <c r="J109">
        <v>0</v>
      </c>
      <c r="K109">
        <v>5</v>
      </c>
      <c r="L109">
        <v>0</v>
      </c>
      <c r="M109">
        <v>1</v>
      </c>
      <c r="N109">
        <v>1</v>
      </c>
      <c r="O109">
        <v>1</v>
      </c>
      <c r="P109">
        <v>0</v>
      </c>
      <c r="Q109">
        <v>6</v>
      </c>
      <c r="R109">
        <v>1</v>
      </c>
      <c r="S109">
        <v>15</v>
      </c>
      <c r="T109">
        <v>45</v>
      </c>
    </row>
    <row r="110" spans="1:20" x14ac:dyDescent="0.35">
      <c r="A110" s="2" t="s">
        <v>231</v>
      </c>
      <c r="B110" t="s">
        <v>88</v>
      </c>
      <c r="C110" t="s">
        <v>232</v>
      </c>
      <c r="D110" t="s">
        <v>90</v>
      </c>
      <c r="E110" t="s">
        <v>23</v>
      </c>
      <c r="F110" t="s">
        <v>24</v>
      </c>
      <c r="G110" t="s">
        <v>34</v>
      </c>
      <c r="H110">
        <v>180</v>
      </c>
      <c r="I110">
        <v>90</v>
      </c>
      <c r="J110">
        <v>1</v>
      </c>
      <c r="K110">
        <v>2</v>
      </c>
      <c r="L110">
        <v>0</v>
      </c>
      <c r="M110">
        <v>10</v>
      </c>
      <c r="N110">
        <v>1</v>
      </c>
      <c r="O110">
        <v>2</v>
      </c>
      <c r="P110">
        <v>0</v>
      </c>
      <c r="Q110">
        <v>3</v>
      </c>
      <c r="R110">
        <v>1</v>
      </c>
      <c r="S110">
        <v>19</v>
      </c>
      <c r="T110">
        <v>110</v>
      </c>
    </row>
    <row r="111" spans="1:20" x14ac:dyDescent="0.35">
      <c r="A111" s="2" t="s">
        <v>231</v>
      </c>
      <c r="B111" t="s">
        <v>237</v>
      </c>
      <c r="C111" t="s">
        <v>232</v>
      </c>
      <c r="D111" t="s">
        <v>238</v>
      </c>
      <c r="E111" t="s">
        <v>23</v>
      </c>
      <c r="F111" t="s">
        <v>24</v>
      </c>
      <c r="G111" t="s">
        <v>34</v>
      </c>
      <c r="H111">
        <v>180</v>
      </c>
      <c r="I111">
        <v>35</v>
      </c>
      <c r="J111">
        <v>0</v>
      </c>
      <c r="K111">
        <v>2</v>
      </c>
      <c r="L111">
        <v>0</v>
      </c>
      <c r="M111">
        <v>2</v>
      </c>
      <c r="N111">
        <v>1</v>
      </c>
      <c r="O111">
        <v>1</v>
      </c>
      <c r="P111">
        <v>0</v>
      </c>
      <c r="Q111">
        <v>8</v>
      </c>
      <c r="R111">
        <v>1</v>
      </c>
      <c r="S111">
        <v>15</v>
      </c>
      <c r="T111">
        <v>50</v>
      </c>
    </row>
    <row r="112" spans="1:20" x14ac:dyDescent="0.35">
      <c r="A112" s="2" t="s">
        <v>239</v>
      </c>
      <c r="B112" t="s">
        <v>240</v>
      </c>
      <c r="C112" t="s">
        <v>241</v>
      </c>
      <c r="D112" t="s">
        <v>242</v>
      </c>
      <c r="E112" t="s">
        <v>23</v>
      </c>
      <c r="F112" t="s">
        <v>24</v>
      </c>
      <c r="G112" t="s">
        <v>34</v>
      </c>
      <c r="H112">
        <v>180</v>
      </c>
      <c r="I112">
        <v>31</v>
      </c>
      <c r="J112">
        <v>0</v>
      </c>
      <c r="K112">
        <v>2</v>
      </c>
      <c r="L112">
        <v>0</v>
      </c>
      <c r="M112">
        <v>3</v>
      </c>
      <c r="N112">
        <v>0</v>
      </c>
      <c r="O112">
        <v>0</v>
      </c>
      <c r="P112">
        <v>0</v>
      </c>
      <c r="Q112">
        <v>2</v>
      </c>
      <c r="R112">
        <v>1</v>
      </c>
      <c r="S112">
        <v>8</v>
      </c>
      <c r="T112">
        <v>39</v>
      </c>
    </row>
    <row r="113" spans="1:20" x14ac:dyDescent="0.35">
      <c r="A113" s="2" t="s">
        <v>239</v>
      </c>
      <c r="B113" t="s">
        <v>243</v>
      </c>
      <c r="C113" t="s">
        <v>241</v>
      </c>
      <c r="D113" t="s">
        <v>244</v>
      </c>
      <c r="E113" t="s">
        <v>23</v>
      </c>
      <c r="F113" t="s">
        <v>24</v>
      </c>
      <c r="G113" t="s">
        <v>34</v>
      </c>
      <c r="H113">
        <v>180</v>
      </c>
      <c r="I113">
        <v>44</v>
      </c>
      <c r="J113">
        <v>1</v>
      </c>
      <c r="K113">
        <v>2</v>
      </c>
      <c r="L113">
        <v>0</v>
      </c>
      <c r="M113">
        <v>3</v>
      </c>
      <c r="N113">
        <v>1</v>
      </c>
      <c r="O113">
        <v>0</v>
      </c>
      <c r="P113">
        <v>0</v>
      </c>
      <c r="Q113">
        <v>4</v>
      </c>
      <c r="R113">
        <v>2</v>
      </c>
      <c r="S113">
        <v>12</v>
      </c>
      <c r="T113">
        <v>57</v>
      </c>
    </row>
    <row r="114" spans="1:20" x14ac:dyDescent="0.35">
      <c r="A114" s="2" t="s">
        <v>239</v>
      </c>
      <c r="B114" t="s">
        <v>245</v>
      </c>
      <c r="C114" t="s">
        <v>241</v>
      </c>
      <c r="D114" t="s">
        <v>246</v>
      </c>
      <c r="E114" t="s">
        <v>23</v>
      </c>
      <c r="F114" t="s">
        <v>24</v>
      </c>
      <c r="G114" t="s">
        <v>34</v>
      </c>
      <c r="H114">
        <v>180</v>
      </c>
      <c r="I114">
        <v>28</v>
      </c>
      <c r="J114">
        <v>0</v>
      </c>
      <c r="K114">
        <v>3</v>
      </c>
      <c r="L114">
        <v>0</v>
      </c>
      <c r="M114">
        <v>4</v>
      </c>
      <c r="N114">
        <v>1</v>
      </c>
      <c r="O114">
        <v>0</v>
      </c>
      <c r="P114">
        <v>0</v>
      </c>
      <c r="Q114">
        <v>2</v>
      </c>
      <c r="R114">
        <v>2</v>
      </c>
      <c r="S114">
        <v>12</v>
      </c>
      <c r="T114">
        <v>40</v>
      </c>
    </row>
    <row r="115" spans="1:20" x14ac:dyDescent="0.35">
      <c r="A115" s="2" t="s">
        <v>239</v>
      </c>
      <c r="B115" t="s">
        <v>247</v>
      </c>
      <c r="C115" t="s">
        <v>241</v>
      </c>
      <c r="D115" t="s">
        <v>248</v>
      </c>
      <c r="E115" t="s">
        <v>23</v>
      </c>
      <c r="F115" t="s">
        <v>24</v>
      </c>
      <c r="G115" t="s">
        <v>34</v>
      </c>
      <c r="H115">
        <v>180</v>
      </c>
      <c r="I115">
        <v>39</v>
      </c>
      <c r="J115">
        <v>0</v>
      </c>
      <c r="K115">
        <v>4</v>
      </c>
      <c r="L115">
        <v>0</v>
      </c>
      <c r="M115">
        <v>6</v>
      </c>
      <c r="N115">
        <v>1</v>
      </c>
      <c r="O115">
        <v>0</v>
      </c>
      <c r="P115">
        <v>0</v>
      </c>
      <c r="Q115">
        <v>4</v>
      </c>
      <c r="R115">
        <v>2</v>
      </c>
      <c r="S115">
        <v>17</v>
      </c>
      <c r="T115">
        <v>56</v>
      </c>
    </row>
    <row r="116" spans="1:20" x14ac:dyDescent="0.35">
      <c r="A116" s="2" t="s">
        <v>249</v>
      </c>
      <c r="B116" t="s">
        <v>77</v>
      </c>
      <c r="C116" t="s">
        <v>250</v>
      </c>
      <c r="D116" t="s">
        <v>78</v>
      </c>
      <c r="E116" t="s">
        <v>23</v>
      </c>
      <c r="F116" t="s">
        <v>24</v>
      </c>
      <c r="G116" t="s">
        <v>145</v>
      </c>
      <c r="H116">
        <v>180</v>
      </c>
      <c r="I116">
        <v>12</v>
      </c>
      <c r="J116">
        <v>0</v>
      </c>
      <c r="K116">
        <v>2</v>
      </c>
      <c r="L116">
        <v>0</v>
      </c>
      <c r="M116">
        <v>8</v>
      </c>
      <c r="N116">
        <v>1</v>
      </c>
      <c r="O116">
        <v>2</v>
      </c>
      <c r="P116">
        <v>0</v>
      </c>
      <c r="Q116">
        <v>2</v>
      </c>
      <c r="R116">
        <v>3</v>
      </c>
      <c r="S116">
        <v>18</v>
      </c>
      <c r="T116">
        <v>30</v>
      </c>
    </row>
    <row r="117" spans="1:20" x14ac:dyDescent="0.35">
      <c r="A117" s="2" t="s">
        <v>251</v>
      </c>
      <c r="B117" t="s">
        <v>161</v>
      </c>
      <c r="C117" t="s">
        <v>252</v>
      </c>
      <c r="D117" t="s">
        <v>163</v>
      </c>
      <c r="E117" t="s">
        <v>23</v>
      </c>
      <c r="F117" t="s">
        <v>24</v>
      </c>
      <c r="G117" t="s">
        <v>34</v>
      </c>
      <c r="H117">
        <v>180</v>
      </c>
      <c r="I117">
        <v>40</v>
      </c>
      <c r="J117">
        <v>1</v>
      </c>
      <c r="K117">
        <v>4</v>
      </c>
      <c r="L117">
        <v>0</v>
      </c>
      <c r="M117">
        <v>5</v>
      </c>
      <c r="N117">
        <v>2</v>
      </c>
      <c r="O117">
        <v>2</v>
      </c>
      <c r="P117">
        <v>0</v>
      </c>
      <c r="Q117">
        <v>4</v>
      </c>
      <c r="R117">
        <v>2</v>
      </c>
      <c r="S117">
        <v>19</v>
      </c>
      <c r="T117">
        <v>60</v>
      </c>
    </row>
    <row r="118" spans="1:20" x14ac:dyDescent="0.35">
      <c r="A118" s="2" t="s">
        <v>251</v>
      </c>
      <c r="B118" t="s">
        <v>253</v>
      </c>
      <c r="C118" t="s">
        <v>252</v>
      </c>
      <c r="D118" t="s">
        <v>254</v>
      </c>
      <c r="E118" t="s">
        <v>23</v>
      </c>
      <c r="F118" t="s">
        <v>24</v>
      </c>
      <c r="G118" t="s">
        <v>34</v>
      </c>
      <c r="H118">
        <v>180</v>
      </c>
      <c r="I118">
        <v>29</v>
      </c>
      <c r="J118">
        <v>0</v>
      </c>
      <c r="K118">
        <v>6</v>
      </c>
      <c r="L118">
        <v>0</v>
      </c>
      <c r="M118">
        <v>6</v>
      </c>
      <c r="N118">
        <v>2</v>
      </c>
      <c r="O118">
        <v>2</v>
      </c>
      <c r="P118">
        <v>0</v>
      </c>
      <c r="Q118">
        <v>3</v>
      </c>
      <c r="R118">
        <v>2</v>
      </c>
      <c r="S118">
        <v>21</v>
      </c>
      <c r="T118">
        <v>50</v>
      </c>
    </row>
    <row r="119" spans="1:20" x14ac:dyDescent="0.35">
      <c r="A119" s="2" t="s">
        <v>251</v>
      </c>
      <c r="B119" t="s">
        <v>255</v>
      </c>
      <c r="C119" t="s">
        <v>252</v>
      </c>
      <c r="D119" t="s">
        <v>256</v>
      </c>
      <c r="E119" t="s">
        <v>23</v>
      </c>
      <c r="F119" t="s">
        <v>24</v>
      </c>
      <c r="G119" t="s">
        <v>34</v>
      </c>
      <c r="H119">
        <v>180</v>
      </c>
      <c r="I119">
        <v>32</v>
      </c>
      <c r="J119">
        <v>1</v>
      </c>
      <c r="K119">
        <v>3</v>
      </c>
      <c r="L119">
        <v>0</v>
      </c>
      <c r="M119">
        <v>8</v>
      </c>
      <c r="N119">
        <v>2</v>
      </c>
      <c r="O119">
        <v>2</v>
      </c>
      <c r="P119">
        <v>0</v>
      </c>
      <c r="Q119">
        <v>4</v>
      </c>
      <c r="R119">
        <v>3</v>
      </c>
      <c r="S119">
        <v>22</v>
      </c>
      <c r="T119">
        <v>55</v>
      </c>
    </row>
    <row r="120" spans="1:20" x14ac:dyDescent="0.35">
      <c r="A120" s="2" t="s">
        <v>251</v>
      </c>
      <c r="B120" t="s">
        <v>257</v>
      </c>
      <c r="C120" t="s">
        <v>252</v>
      </c>
      <c r="D120" t="s">
        <v>258</v>
      </c>
      <c r="E120" t="s">
        <v>23</v>
      </c>
      <c r="F120" t="s">
        <v>24</v>
      </c>
      <c r="G120" t="s">
        <v>34</v>
      </c>
      <c r="H120">
        <v>180</v>
      </c>
      <c r="I120">
        <v>31</v>
      </c>
      <c r="J120">
        <v>1</v>
      </c>
      <c r="K120">
        <v>3</v>
      </c>
      <c r="L120">
        <v>0</v>
      </c>
      <c r="M120">
        <v>7</v>
      </c>
      <c r="N120">
        <v>3</v>
      </c>
      <c r="O120">
        <v>3</v>
      </c>
      <c r="P120">
        <v>0</v>
      </c>
      <c r="Q120">
        <v>3</v>
      </c>
      <c r="R120">
        <v>3</v>
      </c>
      <c r="S120">
        <v>22</v>
      </c>
      <c r="T120">
        <v>54</v>
      </c>
    </row>
    <row r="121" spans="1:20" x14ac:dyDescent="0.35">
      <c r="A121" s="2" t="s">
        <v>251</v>
      </c>
      <c r="B121" t="s">
        <v>259</v>
      </c>
      <c r="C121" t="s">
        <v>252</v>
      </c>
      <c r="D121" t="s">
        <v>260</v>
      </c>
      <c r="E121" t="s">
        <v>23</v>
      </c>
      <c r="F121" t="s">
        <v>24</v>
      </c>
      <c r="G121" t="s">
        <v>34</v>
      </c>
      <c r="H121">
        <v>180</v>
      </c>
      <c r="I121">
        <v>20</v>
      </c>
      <c r="J121">
        <v>0</v>
      </c>
      <c r="K121">
        <v>6</v>
      </c>
      <c r="L121">
        <v>0</v>
      </c>
      <c r="M121">
        <v>8</v>
      </c>
      <c r="N121">
        <v>3</v>
      </c>
      <c r="O121">
        <v>2</v>
      </c>
      <c r="P121">
        <v>0</v>
      </c>
      <c r="Q121">
        <v>3</v>
      </c>
      <c r="R121">
        <v>4</v>
      </c>
      <c r="S121">
        <v>26</v>
      </c>
      <c r="T121">
        <v>46</v>
      </c>
    </row>
    <row r="122" spans="1:20" x14ac:dyDescent="0.35">
      <c r="A122" s="2" t="s">
        <v>251</v>
      </c>
      <c r="B122" t="s">
        <v>91</v>
      </c>
      <c r="C122" t="s">
        <v>252</v>
      </c>
      <c r="D122" t="s">
        <v>92</v>
      </c>
      <c r="E122" t="s">
        <v>23</v>
      </c>
      <c r="F122" t="s">
        <v>24</v>
      </c>
      <c r="G122" t="s">
        <v>34</v>
      </c>
      <c r="H122">
        <v>180</v>
      </c>
      <c r="I122">
        <v>40</v>
      </c>
      <c r="J122">
        <v>1</v>
      </c>
      <c r="K122">
        <v>2</v>
      </c>
      <c r="L122">
        <v>0</v>
      </c>
      <c r="M122">
        <v>6</v>
      </c>
      <c r="N122">
        <v>2</v>
      </c>
      <c r="O122">
        <v>3</v>
      </c>
      <c r="P122">
        <v>0</v>
      </c>
      <c r="Q122">
        <v>4</v>
      </c>
      <c r="R122">
        <v>2</v>
      </c>
      <c r="S122">
        <v>19</v>
      </c>
      <c r="T122">
        <v>60</v>
      </c>
    </row>
    <row r="123" spans="1:20" x14ac:dyDescent="0.35">
      <c r="A123" s="2" t="s">
        <v>251</v>
      </c>
      <c r="B123" t="s">
        <v>93</v>
      </c>
      <c r="C123" t="s">
        <v>252</v>
      </c>
      <c r="D123" t="s">
        <v>94</v>
      </c>
      <c r="E123" t="s">
        <v>23</v>
      </c>
      <c r="F123" t="s">
        <v>24</v>
      </c>
      <c r="G123" t="s">
        <v>34</v>
      </c>
      <c r="H123">
        <v>180</v>
      </c>
      <c r="I123">
        <v>29</v>
      </c>
      <c r="J123">
        <v>0</v>
      </c>
      <c r="K123">
        <v>5</v>
      </c>
      <c r="L123">
        <v>0</v>
      </c>
      <c r="M123">
        <v>6</v>
      </c>
      <c r="N123">
        <v>2</v>
      </c>
      <c r="O123">
        <v>2</v>
      </c>
      <c r="P123">
        <v>0</v>
      </c>
      <c r="Q123">
        <v>3</v>
      </c>
      <c r="R123">
        <v>3</v>
      </c>
      <c r="S123">
        <v>21</v>
      </c>
      <c r="T123">
        <v>50</v>
      </c>
    </row>
    <row r="124" spans="1:20" x14ac:dyDescent="0.35">
      <c r="A124" s="2" t="s">
        <v>251</v>
      </c>
      <c r="B124" t="s">
        <v>261</v>
      </c>
      <c r="C124" t="s">
        <v>252</v>
      </c>
      <c r="D124" t="s">
        <v>262</v>
      </c>
      <c r="E124" t="s">
        <v>23</v>
      </c>
      <c r="F124" t="s">
        <v>24</v>
      </c>
      <c r="G124" t="s">
        <v>34</v>
      </c>
      <c r="H124">
        <v>180</v>
      </c>
      <c r="I124">
        <v>40</v>
      </c>
      <c r="J124">
        <v>2</v>
      </c>
      <c r="K124">
        <v>25</v>
      </c>
      <c r="L124">
        <v>0</v>
      </c>
      <c r="M124">
        <v>4</v>
      </c>
      <c r="N124">
        <v>2</v>
      </c>
      <c r="O124">
        <v>2</v>
      </c>
      <c r="P124">
        <v>0</v>
      </c>
      <c r="Q124">
        <v>3</v>
      </c>
      <c r="R124">
        <v>2</v>
      </c>
      <c r="S124">
        <v>38</v>
      </c>
      <c r="T124">
        <v>80</v>
      </c>
    </row>
    <row r="125" spans="1:20" x14ac:dyDescent="0.35">
      <c r="A125" s="2" t="s">
        <v>251</v>
      </c>
      <c r="B125" t="s">
        <v>95</v>
      </c>
      <c r="C125" t="s">
        <v>252</v>
      </c>
      <c r="D125" t="s">
        <v>96</v>
      </c>
      <c r="E125" t="s">
        <v>23</v>
      </c>
      <c r="F125" t="s">
        <v>24</v>
      </c>
      <c r="G125" t="s">
        <v>34</v>
      </c>
      <c r="H125">
        <v>180</v>
      </c>
      <c r="I125">
        <v>39</v>
      </c>
      <c r="J125">
        <v>1</v>
      </c>
      <c r="K125">
        <v>3</v>
      </c>
      <c r="L125">
        <v>0</v>
      </c>
      <c r="M125">
        <v>1</v>
      </c>
      <c r="N125">
        <v>2</v>
      </c>
      <c r="O125">
        <v>2</v>
      </c>
      <c r="P125">
        <v>0</v>
      </c>
      <c r="Q125">
        <v>6</v>
      </c>
      <c r="R125">
        <v>3</v>
      </c>
      <c r="S125">
        <v>17</v>
      </c>
      <c r="T125">
        <v>57</v>
      </c>
    </row>
    <row r="126" spans="1:20" x14ac:dyDescent="0.35">
      <c r="A126" s="2" t="s">
        <v>251</v>
      </c>
      <c r="B126" t="s">
        <v>263</v>
      </c>
      <c r="C126" t="s">
        <v>252</v>
      </c>
      <c r="D126" t="s">
        <v>264</v>
      </c>
      <c r="E126" t="s">
        <v>23</v>
      </c>
      <c r="F126" t="s">
        <v>24</v>
      </c>
      <c r="G126" t="s">
        <v>34</v>
      </c>
      <c r="H126">
        <v>180</v>
      </c>
      <c r="I126">
        <v>35</v>
      </c>
      <c r="J126">
        <v>0</v>
      </c>
      <c r="K126">
        <v>7</v>
      </c>
      <c r="L126">
        <v>0</v>
      </c>
      <c r="M126">
        <v>1</v>
      </c>
      <c r="N126">
        <v>2</v>
      </c>
      <c r="O126">
        <v>2</v>
      </c>
      <c r="P126">
        <v>0</v>
      </c>
      <c r="Q126">
        <v>4</v>
      </c>
      <c r="R126">
        <v>2</v>
      </c>
      <c r="S126">
        <v>18</v>
      </c>
      <c r="T126">
        <v>53</v>
      </c>
    </row>
    <row r="127" spans="1:20" x14ac:dyDescent="0.35">
      <c r="A127" s="2" t="s">
        <v>265</v>
      </c>
      <c r="B127" t="s">
        <v>266</v>
      </c>
      <c r="C127" t="s">
        <v>267</v>
      </c>
      <c r="D127" t="s">
        <v>268</v>
      </c>
      <c r="E127" t="s">
        <v>23</v>
      </c>
      <c r="F127" t="s">
        <v>24</v>
      </c>
      <c r="G127" t="s">
        <v>34</v>
      </c>
      <c r="H127">
        <v>180</v>
      </c>
      <c r="I127">
        <v>44</v>
      </c>
      <c r="J127">
        <v>1</v>
      </c>
      <c r="K127">
        <v>1</v>
      </c>
      <c r="L127">
        <v>0</v>
      </c>
      <c r="M127">
        <v>3</v>
      </c>
      <c r="N127">
        <v>1</v>
      </c>
      <c r="O127">
        <v>2</v>
      </c>
      <c r="P127">
        <v>0</v>
      </c>
      <c r="Q127">
        <v>3</v>
      </c>
      <c r="R127">
        <v>1</v>
      </c>
      <c r="S127">
        <v>11</v>
      </c>
      <c r="T127">
        <v>56</v>
      </c>
    </row>
    <row r="128" spans="1:20" x14ac:dyDescent="0.35">
      <c r="A128" s="2" t="s">
        <v>265</v>
      </c>
      <c r="B128" t="s">
        <v>269</v>
      </c>
      <c r="C128" t="s">
        <v>267</v>
      </c>
      <c r="D128" t="s">
        <v>270</v>
      </c>
      <c r="E128" t="s">
        <v>23</v>
      </c>
      <c r="F128" t="s">
        <v>24</v>
      </c>
      <c r="G128" t="s">
        <v>34</v>
      </c>
      <c r="H128">
        <v>180</v>
      </c>
      <c r="I128">
        <v>30</v>
      </c>
      <c r="J128">
        <v>0</v>
      </c>
      <c r="K128">
        <v>4</v>
      </c>
      <c r="L128">
        <v>0</v>
      </c>
      <c r="M128">
        <v>3</v>
      </c>
      <c r="N128">
        <v>1</v>
      </c>
      <c r="O128">
        <v>2</v>
      </c>
      <c r="P128">
        <v>0</v>
      </c>
      <c r="Q128">
        <v>2</v>
      </c>
      <c r="R128">
        <v>2</v>
      </c>
      <c r="S128">
        <v>14</v>
      </c>
      <c r="T128">
        <v>44</v>
      </c>
    </row>
    <row r="129" spans="1:20" x14ac:dyDescent="0.35">
      <c r="A129" s="2" t="s">
        <v>265</v>
      </c>
      <c r="B129" t="s">
        <v>271</v>
      </c>
      <c r="C129" t="s">
        <v>267</v>
      </c>
      <c r="D129" t="s">
        <v>272</v>
      </c>
      <c r="E129" t="s">
        <v>23</v>
      </c>
      <c r="F129" t="s">
        <v>24</v>
      </c>
      <c r="G129" t="s">
        <v>145</v>
      </c>
      <c r="H129">
        <v>180</v>
      </c>
      <c r="I129">
        <v>33</v>
      </c>
      <c r="J129">
        <v>0</v>
      </c>
      <c r="K129">
        <v>3</v>
      </c>
      <c r="L129">
        <v>0</v>
      </c>
      <c r="M129">
        <v>5</v>
      </c>
      <c r="N129">
        <v>1</v>
      </c>
      <c r="O129">
        <v>2</v>
      </c>
      <c r="P129">
        <v>0</v>
      </c>
      <c r="Q129">
        <v>4</v>
      </c>
      <c r="R129">
        <v>2</v>
      </c>
      <c r="S129">
        <v>17</v>
      </c>
      <c r="T129">
        <v>50</v>
      </c>
    </row>
    <row r="130" spans="1:20" x14ac:dyDescent="0.35">
      <c r="A130" s="2" t="s">
        <v>273</v>
      </c>
      <c r="B130" t="s">
        <v>274</v>
      </c>
      <c r="C130" t="s">
        <v>275</v>
      </c>
      <c r="D130" t="s">
        <v>276</v>
      </c>
      <c r="E130" t="s">
        <v>23</v>
      </c>
      <c r="F130" t="s">
        <v>24</v>
      </c>
      <c r="G130" t="s">
        <v>34</v>
      </c>
      <c r="H130">
        <v>180</v>
      </c>
      <c r="I130">
        <v>37</v>
      </c>
      <c r="J130">
        <v>0</v>
      </c>
      <c r="K130">
        <v>1</v>
      </c>
      <c r="L130">
        <v>0</v>
      </c>
      <c r="M130">
        <v>2</v>
      </c>
      <c r="N130">
        <v>0</v>
      </c>
      <c r="O130">
        <v>1</v>
      </c>
      <c r="P130">
        <v>0</v>
      </c>
      <c r="Q130">
        <v>2</v>
      </c>
      <c r="R130">
        <v>1</v>
      </c>
      <c r="S130">
        <v>7</v>
      </c>
      <c r="T130">
        <v>44</v>
      </c>
    </row>
    <row r="131" spans="1:20" x14ac:dyDescent="0.35">
      <c r="A131" s="2" t="s">
        <v>273</v>
      </c>
      <c r="B131" t="s">
        <v>277</v>
      </c>
      <c r="C131" t="s">
        <v>275</v>
      </c>
      <c r="D131" t="s">
        <v>278</v>
      </c>
      <c r="E131" t="s">
        <v>23</v>
      </c>
      <c r="F131" t="s">
        <v>24</v>
      </c>
      <c r="G131" t="s">
        <v>34</v>
      </c>
      <c r="H131">
        <v>180</v>
      </c>
      <c r="I131">
        <v>32</v>
      </c>
      <c r="J131">
        <v>0</v>
      </c>
      <c r="K131">
        <v>3</v>
      </c>
      <c r="L131">
        <v>0</v>
      </c>
      <c r="M131">
        <v>2</v>
      </c>
      <c r="N131">
        <v>1</v>
      </c>
      <c r="O131">
        <v>1</v>
      </c>
      <c r="P131">
        <v>0</v>
      </c>
      <c r="Q131">
        <v>2</v>
      </c>
      <c r="R131">
        <v>1</v>
      </c>
      <c r="S131">
        <v>10</v>
      </c>
      <c r="T131">
        <v>42</v>
      </c>
    </row>
    <row r="132" spans="1:20" x14ac:dyDescent="0.35">
      <c r="A132" s="2" t="s">
        <v>273</v>
      </c>
      <c r="B132" t="s">
        <v>168</v>
      </c>
      <c r="C132" t="s">
        <v>275</v>
      </c>
      <c r="D132" t="s">
        <v>169</v>
      </c>
      <c r="E132" t="s">
        <v>23</v>
      </c>
      <c r="F132" t="s">
        <v>24</v>
      </c>
      <c r="G132" t="s">
        <v>34</v>
      </c>
      <c r="H132">
        <v>180</v>
      </c>
      <c r="I132">
        <v>16</v>
      </c>
      <c r="J132">
        <v>0</v>
      </c>
      <c r="K132">
        <v>2</v>
      </c>
      <c r="L132">
        <v>0</v>
      </c>
      <c r="M132">
        <v>12</v>
      </c>
      <c r="N132">
        <v>1</v>
      </c>
      <c r="O132">
        <v>3</v>
      </c>
      <c r="P132">
        <v>0</v>
      </c>
      <c r="Q132">
        <v>3</v>
      </c>
      <c r="R132">
        <v>3</v>
      </c>
      <c r="S132">
        <v>24</v>
      </c>
      <c r="T132">
        <v>40</v>
      </c>
    </row>
    <row r="133" spans="1:20" x14ac:dyDescent="0.35">
      <c r="A133" s="2" t="s">
        <v>273</v>
      </c>
      <c r="B133" t="s">
        <v>170</v>
      </c>
      <c r="C133" t="s">
        <v>275</v>
      </c>
      <c r="D133" t="s">
        <v>171</v>
      </c>
      <c r="E133" t="s">
        <v>23</v>
      </c>
      <c r="F133" t="s">
        <v>24</v>
      </c>
      <c r="G133" t="s">
        <v>34</v>
      </c>
      <c r="H133">
        <v>180</v>
      </c>
      <c r="I133">
        <v>31</v>
      </c>
      <c r="J133">
        <v>0</v>
      </c>
      <c r="K133">
        <v>3</v>
      </c>
      <c r="L133">
        <v>0</v>
      </c>
      <c r="M133">
        <v>5</v>
      </c>
      <c r="N133">
        <v>1</v>
      </c>
      <c r="O133">
        <v>2</v>
      </c>
      <c r="P133">
        <v>0</v>
      </c>
      <c r="Q133">
        <v>2</v>
      </c>
      <c r="R133">
        <v>2</v>
      </c>
      <c r="S133">
        <v>15</v>
      </c>
      <c r="T133">
        <v>46</v>
      </c>
    </row>
    <row r="134" spans="1:20" x14ac:dyDescent="0.35">
      <c r="A134" s="2" t="s">
        <v>273</v>
      </c>
      <c r="B134" t="s">
        <v>279</v>
      </c>
      <c r="C134" t="s">
        <v>275</v>
      </c>
      <c r="D134" t="s">
        <v>280</v>
      </c>
      <c r="E134" t="s">
        <v>23</v>
      </c>
      <c r="F134" t="s">
        <v>24</v>
      </c>
      <c r="G134" t="s">
        <v>34</v>
      </c>
      <c r="H134">
        <v>180</v>
      </c>
      <c r="I134">
        <v>37</v>
      </c>
      <c r="J134">
        <v>0</v>
      </c>
      <c r="K134">
        <v>3</v>
      </c>
      <c r="L134">
        <v>0</v>
      </c>
      <c r="M134">
        <v>5</v>
      </c>
      <c r="N134">
        <v>2</v>
      </c>
      <c r="O134">
        <v>2</v>
      </c>
      <c r="P134">
        <v>0</v>
      </c>
      <c r="Q134">
        <v>3</v>
      </c>
      <c r="R134">
        <v>1</v>
      </c>
      <c r="S134">
        <v>16</v>
      </c>
      <c r="T134">
        <v>53</v>
      </c>
    </row>
    <row r="135" spans="1:20" x14ac:dyDescent="0.35">
      <c r="A135" s="2" t="s">
        <v>273</v>
      </c>
      <c r="B135" t="s">
        <v>281</v>
      </c>
      <c r="C135" t="s">
        <v>275</v>
      </c>
      <c r="D135" t="s">
        <v>282</v>
      </c>
      <c r="E135" t="s">
        <v>23</v>
      </c>
      <c r="F135" t="s">
        <v>24</v>
      </c>
      <c r="G135" t="s">
        <v>34</v>
      </c>
      <c r="H135">
        <v>180</v>
      </c>
      <c r="I135">
        <v>26</v>
      </c>
      <c r="J135">
        <v>0</v>
      </c>
      <c r="K135">
        <v>2</v>
      </c>
      <c r="L135">
        <v>0</v>
      </c>
      <c r="M135">
        <v>2</v>
      </c>
      <c r="N135">
        <v>1</v>
      </c>
      <c r="O135">
        <v>1</v>
      </c>
      <c r="P135">
        <v>0</v>
      </c>
      <c r="Q135">
        <v>2</v>
      </c>
      <c r="R135">
        <v>1</v>
      </c>
      <c r="S135">
        <v>9</v>
      </c>
      <c r="T135">
        <v>35</v>
      </c>
    </row>
    <row r="136" spans="1:20" x14ac:dyDescent="0.35">
      <c r="A136" s="2" t="s">
        <v>283</v>
      </c>
      <c r="B136" t="s">
        <v>66</v>
      </c>
      <c r="C136" t="s">
        <v>284</v>
      </c>
      <c r="D136" t="s">
        <v>68</v>
      </c>
      <c r="E136" t="s">
        <v>23</v>
      </c>
      <c r="F136" t="s">
        <v>24</v>
      </c>
      <c r="G136" t="s">
        <v>34</v>
      </c>
      <c r="H136">
        <v>180</v>
      </c>
      <c r="I136">
        <v>26</v>
      </c>
      <c r="J136">
        <v>1</v>
      </c>
      <c r="K136">
        <v>3</v>
      </c>
      <c r="L136">
        <v>1</v>
      </c>
      <c r="M136">
        <v>8</v>
      </c>
      <c r="N136">
        <v>2</v>
      </c>
      <c r="O136">
        <v>4</v>
      </c>
      <c r="P136">
        <v>0</v>
      </c>
      <c r="Q136">
        <v>1</v>
      </c>
      <c r="R136">
        <v>4</v>
      </c>
      <c r="S136">
        <v>23</v>
      </c>
      <c r="T136">
        <v>50</v>
      </c>
    </row>
    <row r="137" spans="1:20" x14ac:dyDescent="0.35">
      <c r="A137" s="2" t="s">
        <v>283</v>
      </c>
      <c r="B137" t="s">
        <v>285</v>
      </c>
      <c r="C137" t="s">
        <v>284</v>
      </c>
      <c r="D137" t="s">
        <v>286</v>
      </c>
      <c r="E137" t="s">
        <v>23</v>
      </c>
      <c r="F137" t="s">
        <v>24</v>
      </c>
      <c r="G137" t="s">
        <v>34</v>
      </c>
      <c r="H137">
        <v>180</v>
      </c>
      <c r="I137">
        <v>44</v>
      </c>
      <c r="J137">
        <v>2</v>
      </c>
      <c r="K137">
        <v>3</v>
      </c>
      <c r="L137">
        <v>1</v>
      </c>
      <c r="M137">
        <v>2</v>
      </c>
      <c r="N137">
        <v>2</v>
      </c>
      <c r="O137">
        <v>4</v>
      </c>
      <c r="P137">
        <v>0</v>
      </c>
      <c r="Q137">
        <v>1</v>
      </c>
      <c r="R137">
        <v>1</v>
      </c>
      <c r="S137">
        <v>14</v>
      </c>
      <c r="T137">
        <v>60</v>
      </c>
    </row>
    <row r="138" spans="1:20" x14ac:dyDescent="0.35">
      <c r="A138" s="2" t="s">
        <v>283</v>
      </c>
      <c r="B138" t="s">
        <v>287</v>
      </c>
      <c r="C138" t="s">
        <v>284</v>
      </c>
      <c r="D138" t="s">
        <v>288</v>
      </c>
      <c r="E138" t="s">
        <v>23</v>
      </c>
      <c r="F138" t="s">
        <v>24</v>
      </c>
      <c r="G138" t="s">
        <v>34</v>
      </c>
      <c r="H138">
        <v>180</v>
      </c>
      <c r="I138">
        <v>20</v>
      </c>
      <c r="J138">
        <v>0</v>
      </c>
      <c r="K138">
        <v>2</v>
      </c>
      <c r="L138">
        <v>1</v>
      </c>
      <c r="M138">
        <v>2</v>
      </c>
      <c r="N138">
        <v>2</v>
      </c>
      <c r="O138">
        <v>1</v>
      </c>
      <c r="P138">
        <v>0</v>
      </c>
      <c r="Q138">
        <v>0</v>
      </c>
      <c r="R138">
        <v>2</v>
      </c>
      <c r="S138">
        <v>10</v>
      </c>
      <c r="T138">
        <v>30</v>
      </c>
    </row>
    <row r="139" spans="1:20" x14ac:dyDescent="0.35">
      <c r="A139" s="2" t="s">
        <v>283</v>
      </c>
      <c r="B139" t="s">
        <v>103</v>
      </c>
      <c r="C139" t="s">
        <v>284</v>
      </c>
      <c r="D139" t="s">
        <v>104</v>
      </c>
      <c r="E139" t="s">
        <v>23</v>
      </c>
      <c r="F139" t="s">
        <v>24</v>
      </c>
      <c r="G139" t="s">
        <v>34</v>
      </c>
      <c r="H139">
        <v>180</v>
      </c>
      <c r="I139">
        <v>30</v>
      </c>
      <c r="J139">
        <v>1</v>
      </c>
      <c r="K139">
        <v>2</v>
      </c>
      <c r="L139">
        <v>0</v>
      </c>
      <c r="M139">
        <v>1</v>
      </c>
      <c r="N139">
        <v>1</v>
      </c>
      <c r="O139">
        <v>3</v>
      </c>
      <c r="P139">
        <v>0</v>
      </c>
      <c r="Q139">
        <v>0</v>
      </c>
      <c r="R139">
        <v>2</v>
      </c>
      <c r="S139">
        <v>9</v>
      </c>
      <c r="T139">
        <v>40</v>
      </c>
    </row>
    <row r="140" spans="1:20" x14ac:dyDescent="0.35">
      <c r="A140" s="2" t="s">
        <v>283</v>
      </c>
      <c r="B140" t="s">
        <v>289</v>
      </c>
      <c r="C140" t="s">
        <v>284</v>
      </c>
      <c r="D140" t="s">
        <v>290</v>
      </c>
      <c r="E140" t="s">
        <v>23</v>
      </c>
      <c r="F140" t="s">
        <v>24</v>
      </c>
      <c r="G140" t="s">
        <v>34</v>
      </c>
      <c r="H140">
        <v>180</v>
      </c>
      <c r="I140">
        <v>26</v>
      </c>
      <c r="J140">
        <v>1</v>
      </c>
      <c r="K140">
        <v>3</v>
      </c>
      <c r="L140">
        <v>2</v>
      </c>
      <c r="M140">
        <v>2</v>
      </c>
      <c r="N140">
        <v>2</v>
      </c>
      <c r="O140">
        <v>4</v>
      </c>
      <c r="P140">
        <v>0</v>
      </c>
      <c r="Q140">
        <v>1</v>
      </c>
      <c r="R140">
        <v>2</v>
      </c>
      <c r="S140">
        <v>16</v>
      </c>
      <c r="T140">
        <v>43</v>
      </c>
    </row>
    <row r="141" spans="1:20" x14ac:dyDescent="0.35">
      <c r="A141" s="2" t="s">
        <v>283</v>
      </c>
      <c r="B141" t="s">
        <v>291</v>
      </c>
      <c r="C141" t="s">
        <v>284</v>
      </c>
      <c r="D141" t="s">
        <v>292</v>
      </c>
      <c r="E141" t="s">
        <v>23</v>
      </c>
      <c r="F141" t="s">
        <v>24</v>
      </c>
      <c r="G141" t="s">
        <v>34</v>
      </c>
      <c r="H141">
        <v>180</v>
      </c>
      <c r="I141">
        <v>28</v>
      </c>
      <c r="J141">
        <v>3</v>
      </c>
      <c r="K141">
        <v>3</v>
      </c>
      <c r="L141">
        <v>1</v>
      </c>
      <c r="M141">
        <v>2</v>
      </c>
      <c r="N141">
        <v>2</v>
      </c>
      <c r="O141">
        <v>4</v>
      </c>
      <c r="P141">
        <v>0</v>
      </c>
      <c r="Q141">
        <v>1</v>
      </c>
      <c r="R141">
        <v>2</v>
      </c>
      <c r="S141">
        <v>15</v>
      </c>
      <c r="T141">
        <v>46</v>
      </c>
    </row>
    <row r="142" spans="1:20" x14ac:dyDescent="0.35">
      <c r="A142" s="2" t="s">
        <v>283</v>
      </c>
      <c r="B142" t="s">
        <v>293</v>
      </c>
      <c r="C142" t="s">
        <v>284</v>
      </c>
      <c r="D142" t="s">
        <v>294</v>
      </c>
      <c r="E142" t="s">
        <v>23</v>
      </c>
      <c r="F142" t="s">
        <v>24</v>
      </c>
      <c r="G142" t="s">
        <v>145</v>
      </c>
      <c r="H142">
        <v>180</v>
      </c>
      <c r="I142">
        <v>35</v>
      </c>
      <c r="J142">
        <v>1</v>
      </c>
      <c r="K142">
        <v>3</v>
      </c>
      <c r="L142">
        <v>1</v>
      </c>
      <c r="M142">
        <v>3</v>
      </c>
      <c r="N142">
        <v>2</v>
      </c>
      <c r="O142">
        <v>2</v>
      </c>
      <c r="P142">
        <v>0</v>
      </c>
      <c r="Q142">
        <v>1</v>
      </c>
      <c r="R142">
        <v>2</v>
      </c>
      <c r="S142">
        <v>14</v>
      </c>
      <c r="T142">
        <v>50</v>
      </c>
    </row>
    <row r="143" spans="1:20" x14ac:dyDescent="0.35">
      <c r="A143" s="2" t="s">
        <v>283</v>
      </c>
      <c r="B143" t="s">
        <v>295</v>
      </c>
      <c r="C143" t="s">
        <v>284</v>
      </c>
      <c r="D143" t="s">
        <v>296</v>
      </c>
      <c r="E143" t="s">
        <v>23</v>
      </c>
      <c r="F143" t="s">
        <v>24</v>
      </c>
      <c r="G143" t="s">
        <v>34</v>
      </c>
      <c r="H143">
        <v>180</v>
      </c>
      <c r="I143">
        <v>26</v>
      </c>
      <c r="J143">
        <v>1</v>
      </c>
      <c r="K143">
        <v>3</v>
      </c>
      <c r="L143">
        <v>1</v>
      </c>
      <c r="M143">
        <v>9</v>
      </c>
      <c r="N143">
        <v>2</v>
      </c>
      <c r="O143">
        <v>4</v>
      </c>
      <c r="P143">
        <v>0</v>
      </c>
      <c r="Q143">
        <v>1</v>
      </c>
      <c r="R143">
        <v>3</v>
      </c>
      <c r="S143">
        <v>23</v>
      </c>
      <c r="T143">
        <v>50</v>
      </c>
    </row>
    <row r="144" spans="1:20" x14ac:dyDescent="0.35">
      <c r="A144" s="2" t="s">
        <v>297</v>
      </c>
      <c r="B144" t="s">
        <v>298</v>
      </c>
      <c r="C144" t="s">
        <v>299</v>
      </c>
      <c r="D144" t="s">
        <v>300</v>
      </c>
      <c r="E144" t="s">
        <v>23</v>
      </c>
      <c r="F144" t="s">
        <v>24</v>
      </c>
      <c r="G144" t="s">
        <v>34</v>
      </c>
      <c r="H144">
        <v>180</v>
      </c>
      <c r="I144">
        <v>39</v>
      </c>
      <c r="J144">
        <v>0</v>
      </c>
      <c r="K144">
        <v>1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1</v>
      </c>
      <c r="T144">
        <v>40</v>
      </c>
    </row>
    <row r="145" spans="1:20" x14ac:dyDescent="0.35">
      <c r="A145" s="2" t="s">
        <v>297</v>
      </c>
      <c r="B145" t="s">
        <v>301</v>
      </c>
      <c r="C145" t="s">
        <v>299</v>
      </c>
      <c r="D145" t="s">
        <v>302</v>
      </c>
      <c r="E145" t="s">
        <v>23</v>
      </c>
      <c r="F145" t="s">
        <v>24</v>
      </c>
      <c r="G145" t="s">
        <v>34</v>
      </c>
      <c r="H145">
        <v>180</v>
      </c>
      <c r="I145">
        <v>20</v>
      </c>
      <c r="J145">
        <v>0</v>
      </c>
      <c r="K145">
        <v>3</v>
      </c>
      <c r="L145">
        <v>1</v>
      </c>
      <c r="M145">
        <v>1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5</v>
      </c>
      <c r="T145">
        <v>25</v>
      </c>
    </row>
    <row r="146" spans="1:20" x14ac:dyDescent="0.35">
      <c r="A146" s="2" t="s">
        <v>297</v>
      </c>
      <c r="B146" t="s">
        <v>129</v>
      </c>
      <c r="C146" t="s">
        <v>299</v>
      </c>
      <c r="D146" t="s">
        <v>130</v>
      </c>
      <c r="E146" t="s">
        <v>23</v>
      </c>
      <c r="F146" t="s">
        <v>24</v>
      </c>
      <c r="G146" t="s">
        <v>34</v>
      </c>
      <c r="H146">
        <v>180</v>
      </c>
      <c r="I146">
        <v>32</v>
      </c>
      <c r="J146">
        <v>0</v>
      </c>
      <c r="K146">
        <v>2</v>
      </c>
      <c r="L146">
        <v>0</v>
      </c>
      <c r="M146">
        <v>0</v>
      </c>
      <c r="N146">
        <v>1</v>
      </c>
      <c r="O146">
        <v>0</v>
      </c>
      <c r="P146">
        <v>0</v>
      </c>
      <c r="Q146">
        <v>0</v>
      </c>
      <c r="R146">
        <v>1</v>
      </c>
      <c r="S146">
        <v>4</v>
      </c>
      <c r="T146">
        <v>36</v>
      </c>
    </row>
    <row r="147" spans="1:20" x14ac:dyDescent="0.35">
      <c r="A147" s="2" t="s">
        <v>297</v>
      </c>
      <c r="B147" t="s">
        <v>303</v>
      </c>
      <c r="C147" t="s">
        <v>299</v>
      </c>
      <c r="D147" t="s">
        <v>304</v>
      </c>
      <c r="E147" t="s">
        <v>23</v>
      </c>
      <c r="F147" t="s">
        <v>24</v>
      </c>
      <c r="G147" t="s">
        <v>34</v>
      </c>
      <c r="H147">
        <v>180</v>
      </c>
      <c r="I147">
        <v>39</v>
      </c>
      <c r="J147">
        <v>2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41</v>
      </c>
    </row>
    <row r="148" spans="1:20" x14ac:dyDescent="0.35">
      <c r="A148" s="2" t="s">
        <v>297</v>
      </c>
      <c r="B148" t="s">
        <v>305</v>
      </c>
      <c r="C148" t="s">
        <v>299</v>
      </c>
      <c r="D148" t="s">
        <v>306</v>
      </c>
      <c r="E148" t="s">
        <v>23</v>
      </c>
      <c r="F148" t="s">
        <v>24</v>
      </c>
      <c r="G148" t="s">
        <v>34</v>
      </c>
      <c r="H148">
        <v>180</v>
      </c>
      <c r="I148">
        <v>43</v>
      </c>
      <c r="J148">
        <v>0</v>
      </c>
      <c r="K148">
        <v>3</v>
      </c>
      <c r="L148">
        <v>0</v>
      </c>
      <c r="M148">
        <v>1</v>
      </c>
      <c r="N148">
        <v>1</v>
      </c>
      <c r="O148">
        <v>0</v>
      </c>
      <c r="P148">
        <v>0</v>
      </c>
      <c r="Q148">
        <v>0</v>
      </c>
      <c r="R148">
        <v>2</v>
      </c>
      <c r="S148">
        <v>7</v>
      </c>
      <c r="T148">
        <v>50</v>
      </c>
    </row>
    <row r="149" spans="1:20" x14ac:dyDescent="0.35">
      <c r="A149" s="2" t="s">
        <v>297</v>
      </c>
      <c r="B149" t="s">
        <v>307</v>
      </c>
      <c r="C149" t="s">
        <v>299</v>
      </c>
      <c r="D149" t="s">
        <v>308</v>
      </c>
      <c r="E149" t="s">
        <v>23</v>
      </c>
      <c r="F149" t="s">
        <v>24</v>
      </c>
      <c r="G149" t="s">
        <v>34</v>
      </c>
      <c r="H149">
        <v>180</v>
      </c>
      <c r="I149">
        <v>25</v>
      </c>
      <c r="J149">
        <v>0</v>
      </c>
      <c r="K149">
        <v>3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3</v>
      </c>
      <c r="T149">
        <v>28</v>
      </c>
    </row>
    <row r="150" spans="1:20" x14ac:dyDescent="0.35">
      <c r="A150" s="2" t="s">
        <v>297</v>
      </c>
      <c r="B150" t="s">
        <v>309</v>
      </c>
      <c r="C150" t="s">
        <v>299</v>
      </c>
      <c r="D150" t="s">
        <v>310</v>
      </c>
      <c r="E150" t="s">
        <v>23</v>
      </c>
      <c r="F150" t="s">
        <v>24</v>
      </c>
      <c r="G150" t="s">
        <v>34</v>
      </c>
      <c r="H150">
        <v>180</v>
      </c>
      <c r="I150">
        <v>38</v>
      </c>
      <c r="J150">
        <v>1</v>
      </c>
      <c r="K150">
        <v>1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1</v>
      </c>
      <c r="T150">
        <v>40</v>
      </c>
    </row>
    <row r="151" spans="1:20" x14ac:dyDescent="0.35">
      <c r="A151" s="2" t="s">
        <v>297</v>
      </c>
      <c r="B151" t="s">
        <v>311</v>
      </c>
      <c r="C151" t="s">
        <v>299</v>
      </c>
      <c r="D151" t="s">
        <v>312</v>
      </c>
      <c r="E151" t="s">
        <v>23</v>
      </c>
      <c r="F151" t="s">
        <v>24</v>
      </c>
      <c r="G151" t="s">
        <v>34</v>
      </c>
      <c r="H151">
        <v>180</v>
      </c>
      <c r="I151">
        <v>30</v>
      </c>
      <c r="J151">
        <v>0</v>
      </c>
      <c r="K151">
        <v>1</v>
      </c>
      <c r="L151">
        <v>0</v>
      </c>
      <c r="M151">
        <v>1</v>
      </c>
      <c r="N151">
        <v>1</v>
      </c>
      <c r="O151">
        <v>0</v>
      </c>
      <c r="P151">
        <v>0</v>
      </c>
      <c r="Q151">
        <v>0</v>
      </c>
      <c r="R151">
        <v>1</v>
      </c>
      <c r="S151">
        <v>4</v>
      </c>
      <c r="T151">
        <v>34</v>
      </c>
    </row>
    <row r="152" spans="1:20" x14ac:dyDescent="0.35">
      <c r="A152" s="2" t="s">
        <v>297</v>
      </c>
      <c r="B152" t="s">
        <v>79</v>
      </c>
      <c r="C152" t="s">
        <v>299</v>
      </c>
      <c r="D152" t="s">
        <v>80</v>
      </c>
      <c r="E152" t="s">
        <v>23</v>
      </c>
      <c r="F152" t="s">
        <v>24</v>
      </c>
      <c r="G152" t="s">
        <v>34</v>
      </c>
      <c r="H152">
        <v>180</v>
      </c>
      <c r="I152">
        <v>70</v>
      </c>
      <c r="J152">
        <v>1</v>
      </c>
      <c r="K152">
        <v>3</v>
      </c>
      <c r="L152">
        <v>0</v>
      </c>
      <c r="M152">
        <v>1</v>
      </c>
      <c r="N152">
        <v>3</v>
      </c>
      <c r="O152">
        <v>0</v>
      </c>
      <c r="P152">
        <v>0</v>
      </c>
      <c r="Q152">
        <v>1</v>
      </c>
      <c r="R152">
        <v>1</v>
      </c>
      <c r="S152">
        <v>9</v>
      </c>
      <c r="T152">
        <v>80</v>
      </c>
    </row>
    <row r="153" spans="1:20" x14ac:dyDescent="0.35">
      <c r="A153" s="2" t="s">
        <v>297</v>
      </c>
      <c r="B153" t="s">
        <v>313</v>
      </c>
      <c r="C153" t="s">
        <v>299</v>
      </c>
      <c r="D153" t="s">
        <v>314</v>
      </c>
      <c r="E153" t="s">
        <v>23</v>
      </c>
      <c r="F153" t="s">
        <v>206</v>
      </c>
      <c r="G153" t="s">
        <v>34</v>
      </c>
      <c r="H153">
        <v>180</v>
      </c>
      <c r="I153">
        <v>18</v>
      </c>
      <c r="J153">
        <v>0</v>
      </c>
      <c r="K153">
        <v>1</v>
      </c>
      <c r="L153">
        <v>0</v>
      </c>
      <c r="M153">
        <v>1</v>
      </c>
      <c r="N153">
        <v>0</v>
      </c>
      <c r="O153">
        <v>0</v>
      </c>
      <c r="P153">
        <v>0</v>
      </c>
      <c r="Q153">
        <v>1</v>
      </c>
      <c r="R153">
        <v>1</v>
      </c>
      <c r="S153">
        <v>4</v>
      </c>
      <c r="T153">
        <v>22</v>
      </c>
    </row>
    <row r="154" spans="1:20" x14ac:dyDescent="0.35">
      <c r="A154" s="2" t="s">
        <v>297</v>
      </c>
      <c r="B154" t="s">
        <v>315</v>
      </c>
      <c r="C154" t="s">
        <v>299</v>
      </c>
      <c r="D154" t="s">
        <v>316</v>
      </c>
      <c r="E154" t="s">
        <v>23</v>
      </c>
      <c r="F154" t="s">
        <v>24</v>
      </c>
      <c r="G154" t="s">
        <v>34</v>
      </c>
      <c r="H154">
        <v>180</v>
      </c>
      <c r="I154">
        <v>20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20</v>
      </c>
    </row>
    <row r="155" spans="1:20" x14ac:dyDescent="0.35">
      <c r="A155" s="2" t="s">
        <v>297</v>
      </c>
      <c r="B155" t="s">
        <v>158</v>
      </c>
      <c r="C155" t="s">
        <v>299</v>
      </c>
      <c r="D155" t="s">
        <v>159</v>
      </c>
      <c r="E155" t="s">
        <v>23</v>
      </c>
      <c r="F155" t="s">
        <v>24</v>
      </c>
      <c r="G155" t="s">
        <v>34</v>
      </c>
      <c r="H155">
        <v>180</v>
      </c>
      <c r="I155">
        <v>40</v>
      </c>
      <c r="J155">
        <v>0</v>
      </c>
      <c r="K155">
        <v>1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</v>
      </c>
      <c r="S155">
        <v>2</v>
      </c>
      <c r="T155">
        <v>42</v>
      </c>
    </row>
    <row r="156" spans="1:20" x14ac:dyDescent="0.35">
      <c r="A156" s="2" t="s">
        <v>297</v>
      </c>
      <c r="B156" t="s">
        <v>317</v>
      </c>
      <c r="C156" t="s">
        <v>299</v>
      </c>
      <c r="D156" t="s">
        <v>318</v>
      </c>
      <c r="E156" t="s">
        <v>23</v>
      </c>
      <c r="F156" t="s">
        <v>24</v>
      </c>
      <c r="G156" t="s">
        <v>34</v>
      </c>
      <c r="H156">
        <v>180</v>
      </c>
      <c r="I156">
        <v>30</v>
      </c>
      <c r="J156">
        <v>0</v>
      </c>
      <c r="K156">
        <v>1</v>
      </c>
      <c r="L156">
        <v>0</v>
      </c>
      <c r="M156">
        <v>0</v>
      </c>
      <c r="N156">
        <v>1</v>
      </c>
      <c r="O156">
        <v>0</v>
      </c>
      <c r="P156">
        <v>0</v>
      </c>
      <c r="Q156">
        <v>0</v>
      </c>
      <c r="R156">
        <v>0</v>
      </c>
      <c r="S156">
        <v>2</v>
      </c>
      <c r="T156">
        <v>32</v>
      </c>
    </row>
    <row r="157" spans="1:20" x14ac:dyDescent="0.35">
      <c r="A157" s="2" t="s">
        <v>297</v>
      </c>
      <c r="B157" t="s">
        <v>319</v>
      </c>
      <c r="C157" t="s">
        <v>299</v>
      </c>
      <c r="D157" t="s">
        <v>320</v>
      </c>
      <c r="E157" t="s">
        <v>23</v>
      </c>
      <c r="F157" t="s">
        <v>206</v>
      </c>
      <c r="G157" t="s">
        <v>34</v>
      </c>
      <c r="H157">
        <v>180</v>
      </c>
      <c r="I157">
        <v>17</v>
      </c>
      <c r="J157">
        <v>0</v>
      </c>
      <c r="K157">
        <v>2</v>
      </c>
      <c r="L157">
        <v>0</v>
      </c>
      <c r="M157">
        <v>1</v>
      </c>
      <c r="N157">
        <v>1</v>
      </c>
      <c r="O157">
        <v>0</v>
      </c>
      <c r="P157">
        <v>0</v>
      </c>
      <c r="Q157">
        <v>1</v>
      </c>
      <c r="R157">
        <v>0</v>
      </c>
      <c r="S157">
        <v>5</v>
      </c>
      <c r="T157">
        <v>22</v>
      </c>
    </row>
    <row r="158" spans="1:20" x14ac:dyDescent="0.35">
      <c r="A158" s="2" t="s">
        <v>297</v>
      </c>
      <c r="B158" t="s">
        <v>97</v>
      </c>
      <c r="C158" t="s">
        <v>299</v>
      </c>
      <c r="D158" t="s">
        <v>98</v>
      </c>
      <c r="E158" t="s">
        <v>23</v>
      </c>
      <c r="F158" t="s">
        <v>24</v>
      </c>
      <c r="G158" t="s">
        <v>34</v>
      </c>
      <c r="H158">
        <v>180</v>
      </c>
      <c r="I158">
        <v>35</v>
      </c>
      <c r="J158">
        <v>1</v>
      </c>
      <c r="K158">
        <v>4</v>
      </c>
      <c r="L158">
        <v>2</v>
      </c>
      <c r="M158">
        <v>1</v>
      </c>
      <c r="N158">
        <v>1</v>
      </c>
      <c r="O158">
        <v>0</v>
      </c>
      <c r="P158">
        <v>0</v>
      </c>
      <c r="Q158">
        <v>0</v>
      </c>
      <c r="R158">
        <v>1</v>
      </c>
      <c r="S158">
        <v>9</v>
      </c>
      <c r="T158">
        <v>45</v>
      </c>
    </row>
    <row r="159" spans="1:20" x14ac:dyDescent="0.35">
      <c r="A159" s="2" t="s">
        <v>297</v>
      </c>
      <c r="B159" t="s">
        <v>321</v>
      </c>
      <c r="C159" t="s">
        <v>299</v>
      </c>
      <c r="D159" t="s">
        <v>322</v>
      </c>
      <c r="E159" t="s">
        <v>23</v>
      </c>
      <c r="F159" t="s">
        <v>24</v>
      </c>
      <c r="G159" t="s">
        <v>34</v>
      </c>
      <c r="H159">
        <v>180</v>
      </c>
      <c r="I159">
        <v>25</v>
      </c>
      <c r="J159">
        <v>0</v>
      </c>
      <c r="K159">
        <v>4</v>
      </c>
      <c r="L159">
        <v>2</v>
      </c>
      <c r="M159">
        <v>2</v>
      </c>
      <c r="N159">
        <v>2</v>
      </c>
      <c r="O159">
        <v>0</v>
      </c>
      <c r="P159">
        <v>0</v>
      </c>
      <c r="Q159">
        <v>3</v>
      </c>
      <c r="R159">
        <v>2</v>
      </c>
      <c r="S159">
        <v>15</v>
      </c>
      <c r="T159">
        <v>40</v>
      </c>
    </row>
    <row r="160" spans="1:20" x14ac:dyDescent="0.35">
      <c r="A160" s="2" t="s">
        <v>323</v>
      </c>
      <c r="B160" t="s">
        <v>324</v>
      </c>
      <c r="C160" t="s">
        <v>325</v>
      </c>
      <c r="D160" t="s">
        <v>326</v>
      </c>
      <c r="E160" t="s">
        <v>23</v>
      </c>
      <c r="F160" t="s">
        <v>24</v>
      </c>
      <c r="G160" t="s">
        <v>25</v>
      </c>
      <c r="H160">
        <v>240</v>
      </c>
      <c r="I160">
        <v>30</v>
      </c>
      <c r="J160">
        <v>2</v>
      </c>
      <c r="K160">
        <v>6</v>
      </c>
      <c r="L160">
        <v>0</v>
      </c>
      <c r="M160">
        <v>0</v>
      </c>
      <c r="N160">
        <v>3</v>
      </c>
      <c r="O160">
        <v>0</v>
      </c>
      <c r="P160">
        <v>0</v>
      </c>
      <c r="Q160">
        <v>0</v>
      </c>
      <c r="R160">
        <v>4</v>
      </c>
      <c r="S160">
        <v>13</v>
      </c>
      <c r="T160">
        <v>45</v>
      </c>
    </row>
    <row r="161" spans="1:20" x14ac:dyDescent="0.35">
      <c r="A161" s="2" t="s">
        <v>323</v>
      </c>
      <c r="B161" t="s">
        <v>147</v>
      </c>
      <c r="C161" t="s">
        <v>325</v>
      </c>
      <c r="D161" t="s">
        <v>149</v>
      </c>
      <c r="E161" t="s">
        <v>23</v>
      </c>
      <c r="F161" t="s">
        <v>24</v>
      </c>
      <c r="G161" t="s">
        <v>25</v>
      </c>
      <c r="H161">
        <v>240</v>
      </c>
      <c r="I161">
        <v>38</v>
      </c>
      <c r="J161">
        <v>1</v>
      </c>
      <c r="K161">
        <v>2</v>
      </c>
      <c r="L161">
        <v>0</v>
      </c>
      <c r="M161">
        <v>0</v>
      </c>
      <c r="N161">
        <v>1</v>
      </c>
      <c r="O161">
        <v>0</v>
      </c>
      <c r="P161">
        <v>0</v>
      </c>
      <c r="Q161">
        <v>0</v>
      </c>
      <c r="R161">
        <v>2</v>
      </c>
      <c r="S161">
        <v>5</v>
      </c>
      <c r="T161">
        <v>44</v>
      </c>
    </row>
    <row r="162" spans="1:20" x14ac:dyDescent="0.35">
      <c r="A162" s="2" t="s">
        <v>323</v>
      </c>
      <c r="B162" t="s">
        <v>150</v>
      </c>
      <c r="C162" t="s">
        <v>325</v>
      </c>
      <c r="D162" t="s">
        <v>151</v>
      </c>
      <c r="E162" t="s">
        <v>23</v>
      </c>
      <c r="F162" t="s">
        <v>24</v>
      </c>
      <c r="G162" t="s">
        <v>25</v>
      </c>
      <c r="H162">
        <v>240</v>
      </c>
      <c r="I162">
        <v>43</v>
      </c>
      <c r="J162">
        <v>3</v>
      </c>
      <c r="K162">
        <v>1</v>
      </c>
      <c r="L162">
        <v>0</v>
      </c>
      <c r="M162">
        <v>0</v>
      </c>
      <c r="N162">
        <v>2</v>
      </c>
      <c r="O162">
        <v>0</v>
      </c>
      <c r="P162">
        <v>0</v>
      </c>
      <c r="Q162">
        <v>0</v>
      </c>
      <c r="R162">
        <v>1</v>
      </c>
      <c r="S162">
        <v>4</v>
      </c>
      <c r="T162">
        <v>50</v>
      </c>
    </row>
    <row r="163" spans="1:20" x14ac:dyDescent="0.35">
      <c r="A163" s="2" t="s">
        <v>323</v>
      </c>
      <c r="B163" t="s">
        <v>154</v>
      </c>
      <c r="C163" t="s">
        <v>325</v>
      </c>
      <c r="D163" t="s">
        <v>155</v>
      </c>
      <c r="E163" t="s">
        <v>23</v>
      </c>
      <c r="F163" t="s">
        <v>24</v>
      </c>
      <c r="G163" t="s">
        <v>25</v>
      </c>
      <c r="H163">
        <v>240</v>
      </c>
      <c r="I163">
        <v>41</v>
      </c>
      <c r="J163">
        <v>1</v>
      </c>
      <c r="K163">
        <v>2</v>
      </c>
      <c r="L163">
        <v>0</v>
      </c>
      <c r="M163">
        <v>0</v>
      </c>
      <c r="N163">
        <v>2</v>
      </c>
      <c r="O163">
        <v>0</v>
      </c>
      <c r="P163">
        <v>0</v>
      </c>
      <c r="Q163">
        <v>0</v>
      </c>
      <c r="R163">
        <v>2</v>
      </c>
      <c r="S163">
        <v>6</v>
      </c>
      <c r="T163">
        <v>48</v>
      </c>
    </row>
    <row r="164" spans="1:20" x14ac:dyDescent="0.35">
      <c r="A164" s="2" t="s">
        <v>323</v>
      </c>
      <c r="B164" t="s">
        <v>227</v>
      </c>
      <c r="C164" t="s">
        <v>325</v>
      </c>
      <c r="D164" t="s">
        <v>228</v>
      </c>
      <c r="E164" t="s">
        <v>23</v>
      </c>
      <c r="F164" t="s">
        <v>24</v>
      </c>
      <c r="G164" t="s">
        <v>25</v>
      </c>
      <c r="H164">
        <v>240</v>
      </c>
      <c r="I164">
        <v>38</v>
      </c>
      <c r="J164">
        <v>2</v>
      </c>
      <c r="K164">
        <v>2</v>
      </c>
      <c r="L164">
        <v>0</v>
      </c>
      <c r="M164">
        <v>0</v>
      </c>
      <c r="N164">
        <v>1</v>
      </c>
      <c r="O164">
        <v>0</v>
      </c>
      <c r="P164">
        <v>0</v>
      </c>
      <c r="Q164">
        <v>0</v>
      </c>
      <c r="R164">
        <v>1</v>
      </c>
      <c r="S164">
        <v>4</v>
      </c>
      <c r="T164">
        <v>44</v>
      </c>
    </row>
    <row r="165" spans="1:20" x14ac:dyDescent="0.35">
      <c r="A165" s="2" t="s">
        <v>323</v>
      </c>
      <c r="B165" t="s">
        <v>156</v>
      </c>
      <c r="C165" t="s">
        <v>325</v>
      </c>
      <c r="D165" t="s">
        <v>157</v>
      </c>
      <c r="E165" t="s">
        <v>23</v>
      </c>
      <c r="F165" t="s">
        <v>24</v>
      </c>
      <c r="G165" t="s">
        <v>25</v>
      </c>
      <c r="H165">
        <v>240</v>
      </c>
      <c r="I165">
        <v>43</v>
      </c>
      <c r="J165">
        <v>2</v>
      </c>
      <c r="K165">
        <v>1</v>
      </c>
      <c r="L165">
        <v>0</v>
      </c>
      <c r="M165">
        <v>0</v>
      </c>
      <c r="N165">
        <v>1</v>
      </c>
      <c r="O165">
        <v>0</v>
      </c>
      <c r="P165">
        <v>0</v>
      </c>
      <c r="Q165">
        <v>2</v>
      </c>
      <c r="R165">
        <v>2</v>
      </c>
      <c r="S165">
        <v>6</v>
      </c>
      <c r="T165">
        <v>51</v>
      </c>
    </row>
    <row r="166" spans="1:20" x14ac:dyDescent="0.35">
      <c r="A166" s="2" t="s">
        <v>323</v>
      </c>
      <c r="B166" t="s">
        <v>229</v>
      </c>
      <c r="C166" t="s">
        <v>325</v>
      </c>
      <c r="D166" t="s">
        <v>230</v>
      </c>
      <c r="E166" t="s">
        <v>23</v>
      </c>
      <c r="F166" t="s">
        <v>24</v>
      </c>
      <c r="G166" t="s">
        <v>25</v>
      </c>
      <c r="H166">
        <v>240</v>
      </c>
      <c r="I166">
        <v>37</v>
      </c>
      <c r="J166">
        <v>2</v>
      </c>
      <c r="K166">
        <v>2</v>
      </c>
      <c r="L166">
        <v>0</v>
      </c>
      <c r="M166">
        <v>0</v>
      </c>
      <c r="N166">
        <v>1</v>
      </c>
      <c r="O166">
        <v>0</v>
      </c>
      <c r="P166">
        <v>0</v>
      </c>
      <c r="Q166">
        <v>0</v>
      </c>
      <c r="R166">
        <v>2</v>
      </c>
      <c r="S166">
        <v>5</v>
      </c>
      <c r="T166">
        <v>44</v>
      </c>
    </row>
    <row r="167" spans="1:20" x14ac:dyDescent="0.35">
      <c r="A167" s="2" t="s">
        <v>323</v>
      </c>
      <c r="B167" t="s">
        <v>327</v>
      </c>
      <c r="C167" t="s">
        <v>325</v>
      </c>
      <c r="D167" t="s">
        <v>328</v>
      </c>
      <c r="E167" t="s">
        <v>23</v>
      </c>
      <c r="F167" t="s">
        <v>24</v>
      </c>
      <c r="G167" t="s">
        <v>25</v>
      </c>
      <c r="H167">
        <v>240</v>
      </c>
      <c r="I167">
        <v>32</v>
      </c>
      <c r="J167">
        <v>1</v>
      </c>
      <c r="K167">
        <v>6</v>
      </c>
      <c r="L167">
        <v>0</v>
      </c>
      <c r="M167">
        <v>0</v>
      </c>
      <c r="N167">
        <v>2</v>
      </c>
      <c r="O167">
        <v>0</v>
      </c>
      <c r="P167">
        <v>0</v>
      </c>
      <c r="Q167">
        <v>1</v>
      </c>
      <c r="R167">
        <v>1</v>
      </c>
      <c r="S167">
        <v>10</v>
      </c>
      <c r="T167">
        <v>43</v>
      </c>
    </row>
    <row r="168" spans="1:20" x14ac:dyDescent="0.35">
      <c r="A168" s="2" t="s">
        <v>329</v>
      </c>
      <c r="B168" t="s">
        <v>330</v>
      </c>
      <c r="C168" t="s">
        <v>331</v>
      </c>
      <c r="D168" t="s">
        <v>332</v>
      </c>
      <c r="E168" t="s">
        <v>23</v>
      </c>
      <c r="F168" t="s">
        <v>24</v>
      </c>
      <c r="G168" t="s">
        <v>34</v>
      </c>
      <c r="H168">
        <v>180</v>
      </c>
      <c r="I168">
        <v>38</v>
      </c>
      <c r="J168">
        <v>1</v>
      </c>
      <c r="K168">
        <v>1</v>
      </c>
      <c r="L168">
        <v>0</v>
      </c>
      <c r="M168">
        <v>1</v>
      </c>
      <c r="N168">
        <v>1</v>
      </c>
      <c r="O168">
        <v>0</v>
      </c>
      <c r="P168">
        <v>0</v>
      </c>
      <c r="Q168">
        <v>1</v>
      </c>
      <c r="R168">
        <v>2</v>
      </c>
      <c r="S168">
        <v>6</v>
      </c>
      <c r="T168">
        <v>45</v>
      </c>
    </row>
    <row r="169" spans="1:20" x14ac:dyDescent="0.35">
      <c r="A169" s="2" t="s">
        <v>329</v>
      </c>
      <c r="B169" t="s">
        <v>88</v>
      </c>
      <c r="C169" t="s">
        <v>331</v>
      </c>
      <c r="D169" t="s">
        <v>90</v>
      </c>
      <c r="E169" t="s">
        <v>23</v>
      </c>
      <c r="F169" t="s">
        <v>24</v>
      </c>
      <c r="G169" t="s">
        <v>34</v>
      </c>
      <c r="H169">
        <v>180</v>
      </c>
      <c r="I169">
        <v>42</v>
      </c>
      <c r="J169">
        <v>1</v>
      </c>
      <c r="K169">
        <v>1</v>
      </c>
      <c r="L169">
        <v>0</v>
      </c>
      <c r="M169">
        <v>1</v>
      </c>
      <c r="N169">
        <v>1</v>
      </c>
      <c r="O169">
        <v>1</v>
      </c>
      <c r="P169">
        <v>0</v>
      </c>
      <c r="Q169">
        <v>1</v>
      </c>
      <c r="R169">
        <v>2</v>
      </c>
      <c r="S169">
        <v>7</v>
      </c>
      <c r="T169">
        <v>50</v>
      </c>
    </row>
    <row r="170" spans="1:20" x14ac:dyDescent="0.35">
      <c r="A170" s="2" t="s">
        <v>329</v>
      </c>
      <c r="B170" t="s">
        <v>176</v>
      </c>
      <c r="C170" t="s">
        <v>331</v>
      </c>
      <c r="D170" t="s">
        <v>177</v>
      </c>
      <c r="E170" t="s">
        <v>23</v>
      </c>
      <c r="F170" t="s">
        <v>24</v>
      </c>
      <c r="G170" t="s">
        <v>34</v>
      </c>
      <c r="H170">
        <v>180</v>
      </c>
      <c r="I170">
        <v>36</v>
      </c>
      <c r="J170">
        <v>0</v>
      </c>
      <c r="K170">
        <v>3</v>
      </c>
      <c r="L170">
        <v>0</v>
      </c>
      <c r="M170">
        <v>2</v>
      </c>
      <c r="N170">
        <v>2</v>
      </c>
      <c r="O170">
        <v>2</v>
      </c>
      <c r="P170">
        <v>0</v>
      </c>
      <c r="Q170">
        <v>2</v>
      </c>
      <c r="R170">
        <v>3</v>
      </c>
      <c r="S170">
        <v>14</v>
      </c>
      <c r="T170">
        <v>50</v>
      </c>
    </row>
    <row r="171" spans="1:20" x14ac:dyDescent="0.35">
      <c r="A171" s="2" t="s">
        <v>329</v>
      </c>
      <c r="B171" t="s">
        <v>333</v>
      </c>
      <c r="C171" t="s">
        <v>331</v>
      </c>
      <c r="D171" t="s">
        <v>334</v>
      </c>
      <c r="E171" t="s">
        <v>23</v>
      </c>
      <c r="F171" t="s">
        <v>24</v>
      </c>
      <c r="G171" t="s">
        <v>34</v>
      </c>
      <c r="H171">
        <v>180</v>
      </c>
      <c r="I171">
        <v>20</v>
      </c>
      <c r="J171">
        <v>1</v>
      </c>
      <c r="K171">
        <v>3</v>
      </c>
      <c r="L171">
        <v>0</v>
      </c>
      <c r="M171">
        <v>2</v>
      </c>
      <c r="N171">
        <v>1</v>
      </c>
      <c r="O171">
        <v>0</v>
      </c>
      <c r="P171">
        <v>0</v>
      </c>
      <c r="Q171">
        <v>1</v>
      </c>
      <c r="R171">
        <v>2</v>
      </c>
      <c r="S171">
        <v>9</v>
      </c>
      <c r="T171">
        <v>30</v>
      </c>
    </row>
    <row r="172" spans="1:20" x14ac:dyDescent="0.35">
      <c r="A172" s="2" t="s">
        <v>329</v>
      </c>
      <c r="B172" t="s">
        <v>335</v>
      </c>
      <c r="C172" t="s">
        <v>331</v>
      </c>
      <c r="D172" t="s">
        <v>336</v>
      </c>
      <c r="E172" t="s">
        <v>23</v>
      </c>
      <c r="F172" t="s">
        <v>24</v>
      </c>
      <c r="G172" t="s">
        <v>34</v>
      </c>
      <c r="H172">
        <v>180</v>
      </c>
      <c r="I172">
        <v>20</v>
      </c>
      <c r="J172">
        <v>1</v>
      </c>
      <c r="K172">
        <v>4</v>
      </c>
      <c r="L172">
        <v>2</v>
      </c>
      <c r="M172">
        <v>3</v>
      </c>
      <c r="N172">
        <v>2</v>
      </c>
      <c r="O172">
        <v>3</v>
      </c>
      <c r="P172">
        <v>0</v>
      </c>
      <c r="Q172">
        <v>3</v>
      </c>
      <c r="R172">
        <v>2</v>
      </c>
      <c r="S172">
        <v>19</v>
      </c>
      <c r="T172">
        <v>40</v>
      </c>
    </row>
    <row r="173" spans="1:20" x14ac:dyDescent="0.35">
      <c r="A173" s="2" t="s">
        <v>329</v>
      </c>
      <c r="B173" t="s">
        <v>121</v>
      </c>
      <c r="C173" t="s">
        <v>331</v>
      </c>
      <c r="D173" t="s">
        <v>122</v>
      </c>
      <c r="E173" t="s">
        <v>23</v>
      </c>
      <c r="F173" t="s">
        <v>24</v>
      </c>
      <c r="G173" t="s">
        <v>34</v>
      </c>
      <c r="H173">
        <v>180</v>
      </c>
      <c r="I173">
        <v>33</v>
      </c>
      <c r="J173">
        <v>0</v>
      </c>
      <c r="K173">
        <v>1</v>
      </c>
      <c r="L173">
        <v>0</v>
      </c>
      <c r="M173">
        <v>1</v>
      </c>
      <c r="N173">
        <v>1</v>
      </c>
      <c r="O173">
        <v>1</v>
      </c>
      <c r="P173">
        <v>0</v>
      </c>
      <c r="Q173">
        <v>1</v>
      </c>
      <c r="R173">
        <v>2</v>
      </c>
      <c r="S173">
        <v>7</v>
      </c>
      <c r="T173">
        <v>40</v>
      </c>
    </row>
    <row r="174" spans="1:20" x14ac:dyDescent="0.35">
      <c r="A174" s="2" t="s">
        <v>337</v>
      </c>
      <c r="B174" t="s">
        <v>338</v>
      </c>
      <c r="C174" t="s">
        <v>339</v>
      </c>
      <c r="D174" t="s">
        <v>340</v>
      </c>
      <c r="E174" t="s">
        <v>23</v>
      </c>
      <c r="F174" t="s">
        <v>24</v>
      </c>
      <c r="G174" t="s">
        <v>34</v>
      </c>
      <c r="H174">
        <v>180</v>
      </c>
      <c r="I174">
        <v>37</v>
      </c>
      <c r="J174">
        <v>0</v>
      </c>
      <c r="K174">
        <v>1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1</v>
      </c>
      <c r="R174">
        <v>1</v>
      </c>
      <c r="S174">
        <v>3</v>
      </c>
      <c r="T174">
        <v>40</v>
      </c>
    </row>
    <row r="175" spans="1:20" x14ac:dyDescent="0.35">
      <c r="A175" s="2" t="s">
        <v>337</v>
      </c>
      <c r="B175" t="s">
        <v>341</v>
      </c>
      <c r="C175" t="s">
        <v>339</v>
      </c>
      <c r="D175" t="s">
        <v>342</v>
      </c>
      <c r="E175" t="s">
        <v>23</v>
      </c>
      <c r="F175" t="s">
        <v>24</v>
      </c>
      <c r="G175" t="s">
        <v>34</v>
      </c>
      <c r="H175">
        <v>180</v>
      </c>
      <c r="I175">
        <v>35</v>
      </c>
      <c r="J175">
        <v>1</v>
      </c>
      <c r="K175">
        <v>1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1</v>
      </c>
      <c r="R175">
        <v>2</v>
      </c>
      <c r="S175">
        <v>4</v>
      </c>
      <c r="T175">
        <v>40</v>
      </c>
    </row>
    <row r="176" spans="1:20" x14ac:dyDescent="0.35">
      <c r="A176" s="2" t="s">
        <v>337</v>
      </c>
      <c r="B176" t="s">
        <v>343</v>
      </c>
      <c r="C176" t="s">
        <v>339</v>
      </c>
      <c r="D176" t="s">
        <v>344</v>
      </c>
      <c r="E176" t="s">
        <v>23</v>
      </c>
      <c r="F176" t="s">
        <v>24</v>
      </c>
      <c r="G176" t="s">
        <v>34</v>
      </c>
      <c r="H176">
        <v>180</v>
      </c>
      <c r="I176">
        <v>75</v>
      </c>
      <c r="J176">
        <v>4</v>
      </c>
      <c r="K176">
        <v>2</v>
      </c>
      <c r="L176">
        <v>1</v>
      </c>
      <c r="M176">
        <v>0</v>
      </c>
      <c r="N176">
        <v>0</v>
      </c>
      <c r="O176">
        <v>0</v>
      </c>
      <c r="P176">
        <v>0</v>
      </c>
      <c r="Q176">
        <v>1</v>
      </c>
      <c r="R176">
        <v>2</v>
      </c>
      <c r="S176">
        <v>6</v>
      </c>
      <c r="T176">
        <v>85</v>
      </c>
    </row>
    <row r="177" spans="1:20" x14ac:dyDescent="0.35">
      <c r="A177" s="2" t="s">
        <v>337</v>
      </c>
      <c r="B177" t="s">
        <v>345</v>
      </c>
      <c r="C177" t="s">
        <v>339</v>
      </c>
      <c r="D177" t="s">
        <v>346</v>
      </c>
      <c r="E177" t="s">
        <v>23</v>
      </c>
      <c r="F177" t="s">
        <v>24</v>
      </c>
      <c r="G177" t="s">
        <v>34</v>
      </c>
      <c r="H177">
        <v>180</v>
      </c>
      <c r="I177">
        <v>40</v>
      </c>
      <c r="J177">
        <v>2</v>
      </c>
      <c r="K177">
        <v>8</v>
      </c>
      <c r="L177">
        <v>2</v>
      </c>
      <c r="M177">
        <v>0</v>
      </c>
      <c r="N177">
        <v>1</v>
      </c>
      <c r="O177">
        <v>0</v>
      </c>
      <c r="P177">
        <v>0</v>
      </c>
      <c r="Q177">
        <v>1</v>
      </c>
      <c r="R177">
        <v>1</v>
      </c>
      <c r="S177">
        <v>13</v>
      </c>
      <c r="T177">
        <v>55</v>
      </c>
    </row>
    <row r="178" spans="1:20" x14ac:dyDescent="0.35">
      <c r="A178" s="2" t="s">
        <v>337</v>
      </c>
      <c r="B178" t="s">
        <v>347</v>
      </c>
      <c r="C178" t="s">
        <v>339</v>
      </c>
      <c r="D178" t="s">
        <v>348</v>
      </c>
      <c r="E178" t="s">
        <v>23</v>
      </c>
      <c r="F178" t="s">
        <v>24</v>
      </c>
      <c r="G178" t="s">
        <v>34</v>
      </c>
      <c r="H178">
        <v>180</v>
      </c>
      <c r="I178">
        <v>30</v>
      </c>
      <c r="J178">
        <v>2</v>
      </c>
      <c r="K178">
        <v>4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1</v>
      </c>
      <c r="R178">
        <v>3</v>
      </c>
      <c r="S178">
        <v>8</v>
      </c>
      <c r="T178">
        <v>40</v>
      </c>
    </row>
    <row r="179" spans="1:20" x14ac:dyDescent="0.35">
      <c r="A179" s="2" t="s">
        <v>337</v>
      </c>
      <c r="B179" t="s">
        <v>91</v>
      </c>
      <c r="C179" t="s">
        <v>339</v>
      </c>
      <c r="D179" t="s">
        <v>92</v>
      </c>
      <c r="E179" t="s">
        <v>23</v>
      </c>
      <c r="F179" t="s">
        <v>24</v>
      </c>
      <c r="G179" t="s">
        <v>34</v>
      </c>
      <c r="H179">
        <v>180</v>
      </c>
      <c r="I179">
        <v>101</v>
      </c>
      <c r="J179">
        <v>6</v>
      </c>
      <c r="K179">
        <v>1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1</v>
      </c>
      <c r="R179">
        <v>1</v>
      </c>
      <c r="S179">
        <v>3</v>
      </c>
      <c r="T179">
        <v>110</v>
      </c>
    </row>
    <row r="180" spans="1:20" x14ac:dyDescent="0.35">
      <c r="A180" s="2" t="s">
        <v>337</v>
      </c>
      <c r="B180" t="s">
        <v>180</v>
      </c>
      <c r="C180" t="s">
        <v>339</v>
      </c>
      <c r="D180" t="s">
        <v>181</v>
      </c>
      <c r="E180" t="s">
        <v>23</v>
      </c>
      <c r="F180" t="s">
        <v>24</v>
      </c>
      <c r="G180" t="s">
        <v>34</v>
      </c>
      <c r="H180">
        <v>180</v>
      </c>
      <c r="I180">
        <v>41</v>
      </c>
      <c r="J180">
        <v>3</v>
      </c>
      <c r="K180">
        <v>2</v>
      </c>
      <c r="L180">
        <v>1</v>
      </c>
      <c r="M180">
        <v>0</v>
      </c>
      <c r="N180">
        <v>0</v>
      </c>
      <c r="O180">
        <v>0</v>
      </c>
      <c r="P180">
        <v>0</v>
      </c>
      <c r="Q180">
        <v>1</v>
      </c>
      <c r="R180">
        <v>2</v>
      </c>
      <c r="S180">
        <v>6</v>
      </c>
      <c r="T180">
        <v>50</v>
      </c>
    </row>
    <row r="181" spans="1:20" x14ac:dyDescent="0.35">
      <c r="A181" s="2" t="s">
        <v>337</v>
      </c>
      <c r="B181" t="s">
        <v>349</v>
      </c>
      <c r="C181" t="s">
        <v>339</v>
      </c>
      <c r="D181" t="s">
        <v>350</v>
      </c>
      <c r="E181" t="s">
        <v>23</v>
      </c>
      <c r="F181" t="s">
        <v>24</v>
      </c>
      <c r="G181" t="s">
        <v>34</v>
      </c>
      <c r="H181">
        <v>180</v>
      </c>
      <c r="I181">
        <v>57</v>
      </c>
      <c r="J181">
        <v>3</v>
      </c>
      <c r="K181">
        <v>1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1</v>
      </c>
      <c r="R181">
        <v>3</v>
      </c>
      <c r="S181">
        <v>5</v>
      </c>
      <c r="T181">
        <v>65</v>
      </c>
    </row>
    <row r="182" spans="1:20" x14ac:dyDescent="0.35">
      <c r="A182" s="2" t="s">
        <v>337</v>
      </c>
      <c r="B182" t="s">
        <v>351</v>
      </c>
      <c r="C182" t="s">
        <v>339</v>
      </c>
      <c r="D182" t="s">
        <v>352</v>
      </c>
      <c r="E182" t="s">
        <v>23</v>
      </c>
      <c r="F182" t="s">
        <v>24</v>
      </c>
      <c r="G182" t="s">
        <v>34</v>
      </c>
      <c r="H182">
        <v>180</v>
      </c>
      <c r="I182">
        <v>43</v>
      </c>
      <c r="J182">
        <v>0</v>
      </c>
      <c r="K182">
        <v>5</v>
      </c>
      <c r="L182">
        <v>2</v>
      </c>
      <c r="M182">
        <v>0</v>
      </c>
      <c r="N182">
        <v>1</v>
      </c>
      <c r="O182">
        <v>0</v>
      </c>
      <c r="P182">
        <v>0</v>
      </c>
      <c r="Q182">
        <v>1</v>
      </c>
      <c r="R182">
        <v>3</v>
      </c>
      <c r="S182">
        <v>12</v>
      </c>
      <c r="T182">
        <v>55</v>
      </c>
    </row>
    <row r="183" spans="1:20" x14ac:dyDescent="0.35">
      <c r="A183" s="2" t="s">
        <v>337</v>
      </c>
      <c r="B183" t="s">
        <v>353</v>
      </c>
      <c r="C183" t="s">
        <v>339</v>
      </c>
      <c r="D183" t="s">
        <v>354</v>
      </c>
      <c r="E183" t="s">
        <v>23</v>
      </c>
      <c r="F183" t="s">
        <v>24</v>
      </c>
      <c r="G183" t="s">
        <v>34</v>
      </c>
      <c r="H183">
        <v>180</v>
      </c>
      <c r="I183">
        <v>66</v>
      </c>
      <c r="J183">
        <v>0</v>
      </c>
      <c r="K183">
        <v>7</v>
      </c>
      <c r="L183">
        <v>1</v>
      </c>
      <c r="M183">
        <v>0</v>
      </c>
      <c r="N183">
        <v>2</v>
      </c>
      <c r="O183">
        <v>0</v>
      </c>
      <c r="P183">
        <v>0</v>
      </c>
      <c r="Q183">
        <v>1</v>
      </c>
      <c r="R183">
        <v>3</v>
      </c>
      <c r="S183">
        <v>14</v>
      </c>
      <c r="T183">
        <v>80</v>
      </c>
    </row>
    <row r="184" spans="1:20" x14ac:dyDescent="0.35">
      <c r="A184" s="2" t="s">
        <v>355</v>
      </c>
      <c r="B184" t="s">
        <v>356</v>
      </c>
      <c r="C184" t="s">
        <v>357</v>
      </c>
      <c r="D184" t="s">
        <v>358</v>
      </c>
      <c r="E184" t="s">
        <v>23</v>
      </c>
      <c r="F184" t="s">
        <v>24</v>
      </c>
      <c r="G184" t="s">
        <v>34</v>
      </c>
      <c r="H184">
        <v>180</v>
      </c>
      <c r="I184">
        <v>27</v>
      </c>
      <c r="J184">
        <v>2</v>
      </c>
      <c r="K184">
        <v>2</v>
      </c>
      <c r="L184">
        <v>1</v>
      </c>
      <c r="M184">
        <v>3</v>
      </c>
      <c r="N184">
        <v>1</v>
      </c>
      <c r="O184">
        <v>1</v>
      </c>
      <c r="P184">
        <v>0</v>
      </c>
      <c r="Q184">
        <v>2</v>
      </c>
      <c r="R184">
        <v>1</v>
      </c>
      <c r="S184">
        <v>11</v>
      </c>
      <c r="T184">
        <v>40</v>
      </c>
    </row>
    <row r="185" spans="1:20" x14ac:dyDescent="0.35">
      <c r="A185" s="2" t="s">
        <v>355</v>
      </c>
      <c r="B185" t="s">
        <v>359</v>
      </c>
      <c r="C185" t="s">
        <v>357</v>
      </c>
      <c r="D185" t="s">
        <v>360</v>
      </c>
      <c r="E185" t="s">
        <v>23</v>
      </c>
      <c r="F185" t="s">
        <v>24</v>
      </c>
      <c r="G185" t="s">
        <v>34</v>
      </c>
      <c r="H185">
        <v>180</v>
      </c>
      <c r="I185">
        <v>32</v>
      </c>
      <c r="J185">
        <v>1</v>
      </c>
      <c r="K185">
        <v>3</v>
      </c>
      <c r="L185">
        <v>1</v>
      </c>
      <c r="M185">
        <v>10</v>
      </c>
      <c r="N185">
        <v>2</v>
      </c>
      <c r="O185">
        <v>2</v>
      </c>
      <c r="P185">
        <v>0</v>
      </c>
      <c r="Q185">
        <v>2</v>
      </c>
      <c r="R185">
        <v>2</v>
      </c>
      <c r="S185">
        <v>22</v>
      </c>
      <c r="T185">
        <v>55</v>
      </c>
    </row>
    <row r="186" spans="1:20" x14ac:dyDescent="0.35">
      <c r="A186" s="2" t="s">
        <v>355</v>
      </c>
      <c r="B186" t="s">
        <v>164</v>
      </c>
      <c r="C186" t="s">
        <v>357</v>
      </c>
      <c r="D186" t="s">
        <v>165</v>
      </c>
      <c r="E186" t="s">
        <v>23</v>
      </c>
      <c r="F186" t="s">
        <v>24</v>
      </c>
      <c r="G186" t="s">
        <v>34</v>
      </c>
      <c r="H186">
        <v>180</v>
      </c>
      <c r="I186">
        <v>18</v>
      </c>
      <c r="J186">
        <v>2</v>
      </c>
      <c r="K186">
        <v>9</v>
      </c>
      <c r="L186">
        <v>1</v>
      </c>
      <c r="M186">
        <v>10</v>
      </c>
      <c r="N186">
        <v>2</v>
      </c>
      <c r="O186">
        <v>4</v>
      </c>
      <c r="P186">
        <v>0</v>
      </c>
      <c r="Q186">
        <v>6</v>
      </c>
      <c r="R186">
        <v>3</v>
      </c>
      <c r="S186">
        <v>35</v>
      </c>
      <c r="T186">
        <v>55</v>
      </c>
    </row>
    <row r="187" spans="1:20" x14ac:dyDescent="0.35">
      <c r="A187" s="2" t="s">
        <v>355</v>
      </c>
      <c r="B187" t="s">
        <v>168</v>
      </c>
      <c r="C187" t="s">
        <v>357</v>
      </c>
      <c r="D187" t="s">
        <v>169</v>
      </c>
      <c r="E187" t="s">
        <v>23</v>
      </c>
      <c r="F187" t="s">
        <v>24</v>
      </c>
      <c r="G187" t="s">
        <v>34</v>
      </c>
      <c r="H187">
        <v>180</v>
      </c>
      <c r="I187">
        <v>25</v>
      </c>
      <c r="J187">
        <v>2</v>
      </c>
      <c r="K187">
        <v>2</v>
      </c>
      <c r="L187">
        <v>0</v>
      </c>
      <c r="M187">
        <v>2</v>
      </c>
      <c r="N187">
        <v>1</v>
      </c>
      <c r="O187">
        <v>1</v>
      </c>
      <c r="P187">
        <v>0</v>
      </c>
      <c r="Q187">
        <v>1</v>
      </c>
      <c r="R187">
        <v>1</v>
      </c>
      <c r="S187">
        <v>8</v>
      </c>
      <c r="T187">
        <v>35</v>
      </c>
    </row>
    <row r="188" spans="1:20" x14ac:dyDescent="0.35">
      <c r="A188" s="2" t="s">
        <v>355</v>
      </c>
      <c r="B188" t="s">
        <v>361</v>
      </c>
      <c r="C188" t="s">
        <v>357</v>
      </c>
      <c r="D188" t="s">
        <v>362</v>
      </c>
      <c r="E188" t="s">
        <v>23</v>
      </c>
      <c r="F188" t="s">
        <v>24</v>
      </c>
      <c r="G188" t="s">
        <v>34</v>
      </c>
      <c r="H188">
        <v>180</v>
      </c>
      <c r="I188">
        <v>24</v>
      </c>
      <c r="J188">
        <v>1</v>
      </c>
      <c r="K188">
        <v>1</v>
      </c>
      <c r="L188">
        <v>0</v>
      </c>
      <c r="M188">
        <v>1</v>
      </c>
      <c r="N188">
        <v>1</v>
      </c>
      <c r="O188">
        <v>1</v>
      </c>
      <c r="P188">
        <v>0</v>
      </c>
      <c r="Q188">
        <v>1</v>
      </c>
      <c r="R188">
        <v>0</v>
      </c>
      <c r="S188">
        <v>5</v>
      </c>
      <c r="T188">
        <v>30</v>
      </c>
    </row>
    <row r="189" spans="1:20" x14ac:dyDescent="0.35">
      <c r="A189" s="2" t="s">
        <v>355</v>
      </c>
      <c r="B189" t="s">
        <v>363</v>
      </c>
      <c r="C189" t="s">
        <v>357</v>
      </c>
      <c r="D189" t="s">
        <v>171</v>
      </c>
      <c r="E189" t="s">
        <v>23</v>
      </c>
      <c r="F189" t="s">
        <v>24</v>
      </c>
      <c r="G189" t="s">
        <v>34</v>
      </c>
      <c r="H189">
        <v>180</v>
      </c>
      <c r="I189">
        <v>41</v>
      </c>
      <c r="J189">
        <v>2</v>
      </c>
      <c r="K189">
        <v>2</v>
      </c>
      <c r="L189">
        <v>0</v>
      </c>
      <c r="M189">
        <v>6</v>
      </c>
      <c r="N189">
        <v>2</v>
      </c>
      <c r="O189">
        <v>5</v>
      </c>
      <c r="P189">
        <v>0</v>
      </c>
      <c r="Q189">
        <v>4</v>
      </c>
      <c r="R189">
        <v>3</v>
      </c>
      <c r="S189">
        <v>22</v>
      </c>
      <c r="T189">
        <v>65</v>
      </c>
    </row>
    <row r="190" spans="1:20" x14ac:dyDescent="0.35">
      <c r="A190" s="2" t="s">
        <v>355</v>
      </c>
      <c r="B190" t="s">
        <v>88</v>
      </c>
      <c r="C190" t="s">
        <v>357</v>
      </c>
      <c r="D190" t="s">
        <v>90</v>
      </c>
      <c r="E190" t="s">
        <v>23</v>
      </c>
      <c r="F190" t="s">
        <v>24</v>
      </c>
      <c r="G190" t="s">
        <v>34</v>
      </c>
      <c r="H190">
        <v>180</v>
      </c>
      <c r="I190">
        <v>140</v>
      </c>
      <c r="J190">
        <v>10</v>
      </c>
      <c r="K190">
        <v>9</v>
      </c>
      <c r="L190">
        <v>2</v>
      </c>
      <c r="M190">
        <v>19</v>
      </c>
      <c r="N190">
        <v>8</v>
      </c>
      <c r="O190">
        <v>1</v>
      </c>
      <c r="P190">
        <v>0</v>
      </c>
      <c r="Q190">
        <v>2</v>
      </c>
      <c r="R190">
        <v>4</v>
      </c>
      <c r="S190">
        <v>45</v>
      </c>
      <c r="T190">
        <v>195</v>
      </c>
    </row>
    <row r="191" spans="1:20" x14ac:dyDescent="0.35">
      <c r="A191" s="2" t="s">
        <v>355</v>
      </c>
      <c r="B191" t="s">
        <v>364</v>
      </c>
      <c r="C191" t="s">
        <v>357</v>
      </c>
      <c r="D191" t="s">
        <v>365</v>
      </c>
      <c r="E191" t="s">
        <v>23</v>
      </c>
      <c r="F191" t="s">
        <v>24</v>
      </c>
      <c r="G191" t="s">
        <v>34</v>
      </c>
      <c r="H191">
        <v>180</v>
      </c>
      <c r="I191">
        <v>21</v>
      </c>
      <c r="J191">
        <v>1</v>
      </c>
      <c r="K191">
        <v>1</v>
      </c>
      <c r="L191">
        <v>1</v>
      </c>
      <c r="M191">
        <v>1</v>
      </c>
      <c r="N191">
        <v>1</v>
      </c>
      <c r="O191">
        <v>1</v>
      </c>
      <c r="P191">
        <v>0</v>
      </c>
      <c r="Q191">
        <v>2</v>
      </c>
      <c r="R191">
        <v>1</v>
      </c>
      <c r="S191">
        <v>8</v>
      </c>
      <c r="T191">
        <v>30</v>
      </c>
    </row>
    <row r="192" spans="1:20" x14ac:dyDescent="0.35">
      <c r="A192" s="2" t="s">
        <v>355</v>
      </c>
      <c r="B192" t="s">
        <v>366</v>
      </c>
      <c r="C192" t="s">
        <v>357</v>
      </c>
      <c r="D192" t="s">
        <v>367</v>
      </c>
      <c r="E192" t="s">
        <v>23</v>
      </c>
      <c r="F192" t="s">
        <v>24</v>
      </c>
      <c r="G192" t="s">
        <v>34</v>
      </c>
      <c r="H192">
        <v>180</v>
      </c>
      <c r="I192">
        <v>20</v>
      </c>
      <c r="J192">
        <v>1</v>
      </c>
      <c r="K192">
        <v>1</v>
      </c>
      <c r="L192">
        <v>0</v>
      </c>
      <c r="M192">
        <v>0</v>
      </c>
      <c r="N192">
        <v>1</v>
      </c>
      <c r="O192">
        <v>1</v>
      </c>
      <c r="P192">
        <v>0</v>
      </c>
      <c r="Q192">
        <v>0</v>
      </c>
      <c r="R192">
        <v>0</v>
      </c>
      <c r="S192">
        <v>3</v>
      </c>
      <c r="T192">
        <v>24</v>
      </c>
    </row>
    <row r="193" spans="1:20" x14ac:dyDescent="0.35">
      <c r="A193" s="2" t="s">
        <v>355</v>
      </c>
      <c r="B193" t="s">
        <v>172</v>
      </c>
      <c r="C193" t="s">
        <v>357</v>
      </c>
      <c r="D193" t="s">
        <v>173</v>
      </c>
      <c r="E193" t="s">
        <v>23</v>
      </c>
      <c r="F193" t="s">
        <v>24</v>
      </c>
      <c r="G193" t="s">
        <v>34</v>
      </c>
      <c r="H193">
        <v>180</v>
      </c>
      <c r="I193">
        <v>50</v>
      </c>
      <c r="J193">
        <v>4</v>
      </c>
      <c r="K193">
        <v>4</v>
      </c>
      <c r="L193">
        <v>2</v>
      </c>
      <c r="M193">
        <v>9</v>
      </c>
      <c r="N193">
        <v>2</v>
      </c>
      <c r="O193">
        <v>5</v>
      </c>
      <c r="P193">
        <v>0</v>
      </c>
      <c r="Q193">
        <v>1</v>
      </c>
      <c r="R193">
        <v>6</v>
      </c>
      <c r="S193">
        <v>29</v>
      </c>
      <c r="T193">
        <v>83</v>
      </c>
    </row>
    <row r="194" spans="1:20" x14ac:dyDescent="0.35">
      <c r="A194" s="2" t="s">
        <v>355</v>
      </c>
      <c r="B194" t="s">
        <v>368</v>
      </c>
      <c r="C194" t="s">
        <v>357</v>
      </c>
      <c r="D194" t="s">
        <v>369</v>
      </c>
      <c r="E194" t="s">
        <v>23</v>
      </c>
      <c r="F194" t="s">
        <v>24</v>
      </c>
      <c r="G194" t="s">
        <v>34</v>
      </c>
      <c r="H194">
        <v>180</v>
      </c>
      <c r="I194">
        <v>31</v>
      </c>
      <c r="J194">
        <v>0</v>
      </c>
      <c r="K194">
        <v>2</v>
      </c>
      <c r="L194">
        <v>0</v>
      </c>
      <c r="M194">
        <v>0</v>
      </c>
      <c r="N194">
        <v>2</v>
      </c>
      <c r="O194">
        <v>0</v>
      </c>
      <c r="P194">
        <v>0</v>
      </c>
      <c r="Q194">
        <v>2</v>
      </c>
      <c r="R194">
        <v>3</v>
      </c>
      <c r="S194">
        <v>9</v>
      </c>
      <c r="T194">
        <v>40</v>
      </c>
    </row>
    <row r="195" spans="1:20" x14ac:dyDescent="0.35">
      <c r="A195" s="2" t="s">
        <v>355</v>
      </c>
      <c r="B195" t="s">
        <v>370</v>
      </c>
      <c r="C195" t="s">
        <v>357</v>
      </c>
      <c r="D195" t="s">
        <v>371</v>
      </c>
      <c r="E195" t="s">
        <v>23</v>
      </c>
      <c r="F195" t="s">
        <v>24</v>
      </c>
      <c r="G195" t="s">
        <v>34</v>
      </c>
      <c r="H195">
        <v>180</v>
      </c>
      <c r="I195">
        <v>30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30</v>
      </c>
    </row>
    <row r="196" spans="1:20" x14ac:dyDescent="0.35">
      <c r="A196" s="2" t="s">
        <v>372</v>
      </c>
      <c r="B196" t="s">
        <v>373</v>
      </c>
      <c r="C196" t="s">
        <v>374</v>
      </c>
      <c r="D196" t="s">
        <v>375</v>
      </c>
      <c r="E196" t="s">
        <v>23</v>
      </c>
      <c r="F196" t="s">
        <v>24</v>
      </c>
      <c r="G196" t="s">
        <v>34</v>
      </c>
      <c r="H196">
        <v>180</v>
      </c>
      <c r="I196">
        <v>20</v>
      </c>
      <c r="J196">
        <v>1</v>
      </c>
      <c r="K196">
        <v>2</v>
      </c>
      <c r="L196">
        <v>0</v>
      </c>
      <c r="M196">
        <v>1</v>
      </c>
      <c r="N196">
        <v>1</v>
      </c>
      <c r="O196">
        <v>1</v>
      </c>
      <c r="P196">
        <v>0</v>
      </c>
      <c r="Q196">
        <v>3</v>
      </c>
      <c r="R196">
        <v>1</v>
      </c>
      <c r="S196">
        <v>9</v>
      </c>
      <c r="T196">
        <v>30</v>
      </c>
    </row>
    <row r="197" spans="1:20" x14ac:dyDescent="0.35">
      <c r="A197" s="2" t="s">
        <v>372</v>
      </c>
      <c r="B197" t="s">
        <v>376</v>
      </c>
      <c r="C197" t="s">
        <v>374</v>
      </c>
      <c r="D197" t="s">
        <v>377</v>
      </c>
      <c r="E197" t="s">
        <v>23</v>
      </c>
      <c r="F197" t="s">
        <v>24</v>
      </c>
      <c r="G197" t="s">
        <v>34</v>
      </c>
      <c r="H197">
        <v>180</v>
      </c>
      <c r="I197">
        <v>42</v>
      </c>
      <c r="J197">
        <v>1</v>
      </c>
      <c r="K197">
        <v>2</v>
      </c>
      <c r="L197">
        <v>0</v>
      </c>
      <c r="M197">
        <v>1</v>
      </c>
      <c r="N197">
        <v>1</v>
      </c>
      <c r="O197">
        <v>1</v>
      </c>
      <c r="P197">
        <v>0</v>
      </c>
      <c r="Q197">
        <v>1</v>
      </c>
      <c r="R197">
        <v>1</v>
      </c>
      <c r="S197">
        <v>7</v>
      </c>
      <c r="T197">
        <v>50</v>
      </c>
    </row>
    <row r="198" spans="1:20" x14ac:dyDescent="0.35">
      <c r="A198" s="2" t="s">
        <v>372</v>
      </c>
      <c r="B198" t="s">
        <v>378</v>
      </c>
      <c r="C198" t="s">
        <v>374</v>
      </c>
      <c r="D198" t="s">
        <v>379</v>
      </c>
      <c r="E198" t="s">
        <v>23</v>
      </c>
      <c r="F198" t="s">
        <v>24</v>
      </c>
      <c r="G198" t="s">
        <v>34</v>
      </c>
      <c r="H198">
        <v>180</v>
      </c>
      <c r="I198">
        <v>50</v>
      </c>
      <c r="J198">
        <v>0</v>
      </c>
      <c r="K198">
        <v>2</v>
      </c>
      <c r="L198">
        <v>0</v>
      </c>
      <c r="M198">
        <v>1</v>
      </c>
      <c r="N198">
        <v>1</v>
      </c>
      <c r="O198">
        <v>1</v>
      </c>
      <c r="P198">
        <v>0</v>
      </c>
      <c r="Q198">
        <v>4</v>
      </c>
      <c r="R198">
        <v>1</v>
      </c>
      <c r="S198">
        <v>10</v>
      </c>
      <c r="T198">
        <v>60</v>
      </c>
    </row>
    <row r="199" spans="1:20" x14ac:dyDescent="0.35">
      <c r="A199" s="2" t="s">
        <v>372</v>
      </c>
      <c r="B199" t="s">
        <v>77</v>
      </c>
      <c r="C199" t="s">
        <v>374</v>
      </c>
      <c r="D199" t="s">
        <v>78</v>
      </c>
      <c r="E199" t="s">
        <v>23</v>
      </c>
      <c r="F199" t="s">
        <v>24</v>
      </c>
      <c r="G199" t="s">
        <v>34</v>
      </c>
      <c r="H199">
        <v>180</v>
      </c>
      <c r="I199">
        <v>51</v>
      </c>
      <c r="J199">
        <v>0</v>
      </c>
      <c r="K199">
        <v>2</v>
      </c>
      <c r="L199">
        <v>0</v>
      </c>
      <c r="M199">
        <v>3</v>
      </c>
      <c r="N199">
        <v>1</v>
      </c>
      <c r="O199">
        <v>1</v>
      </c>
      <c r="P199">
        <v>0</v>
      </c>
      <c r="Q199">
        <v>1</v>
      </c>
      <c r="R199">
        <v>1</v>
      </c>
      <c r="S199">
        <v>9</v>
      </c>
      <c r="T199">
        <v>60</v>
      </c>
    </row>
    <row r="200" spans="1:20" x14ac:dyDescent="0.35">
      <c r="A200" s="2" t="s">
        <v>372</v>
      </c>
      <c r="B200" t="s">
        <v>380</v>
      </c>
      <c r="C200" t="s">
        <v>374</v>
      </c>
      <c r="D200" t="s">
        <v>381</v>
      </c>
      <c r="E200" t="s">
        <v>23</v>
      </c>
      <c r="F200" t="s">
        <v>24</v>
      </c>
      <c r="G200" t="s">
        <v>34</v>
      </c>
      <c r="H200">
        <v>180</v>
      </c>
      <c r="I200">
        <v>28</v>
      </c>
      <c r="J200">
        <v>0</v>
      </c>
      <c r="K200">
        <v>0</v>
      </c>
      <c r="L200">
        <v>0</v>
      </c>
      <c r="M200">
        <v>1</v>
      </c>
      <c r="N200">
        <v>0</v>
      </c>
      <c r="O200">
        <v>1</v>
      </c>
      <c r="P200">
        <v>0</v>
      </c>
      <c r="Q200">
        <v>0</v>
      </c>
      <c r="R200">
        <v>0</v>
      </c>
      <c r="S200">
        <v>2</v>
      </c>
      <c r="T200">
        <v>30</v>
      </c>
    </row>
    <row r="201" spans="1:20" x14ac:dyDescent="0.35">
      <c r="A201" s="2" t="s">
        <v>372</v>
      </c>
      <c r="B201" t="s">
        <v>79</v>
      </c>
      <c r="C201" t="s">
        <v>374</v>
      </c>
      <c r="D201" t="s">
        <v>80</v>
      </c>
      <c r="E201" t="s">
        <v>23</v>
      </c>
      <c r="F201" t="s">
        <v>24</v>
      </c>
      <c r="G201" t="s">
        <v>34</v>
      </c>
      <c r="H201">
        <v>180</v>
      </c>
      <c r="I201">
        <v>44</v>
      </c>
      <c r="J201">
        <v>1</v>
      </c>
      <c r="K201">
        <v>1</v>
      </c>
      <c r="L201">
        <v>0</v>
      </c>
      <c r="M201">
        <v>1</v>
      </c>
      <c r="N201">
        <v>1</v>
      </c>
      <c r="O201">
        <v>1</v>
      </c>
      <c r="P201">
        <v>0</v>
      </c>
      <c r="Q201">
        <v>0</v>
      </c>
      <c r="R201">
        <v>1</v>
      </c>
      <c r="S201">
        <v>5</v>
      </c>
      <c r="T201">
        <v>50</v>
      </c>
    </row>
    <row r="202" spans="1:20" x14ac:dyDescent="0.35">
      <c r="A202" s="2" t="s">
        <v>372</v>
      </c>
      <c r="B202" t="s">
        <v>382</v>
      </c>
      <c r="C202" t="s">
        <v>374</v>
      </c>
      <c r="D202" t="s">
        <v>383</v>
      </c>
      <c r="E202" t="s">
        <v>23</v>
      </c>
      <c r="F202" t="s">
        <v>24</v>
      </c>
      <c r="G202" t="s">
        <v>34</v>
      </c>
      <c r="H202">
        <v>180</v>
      </c>
      <c r="I202">
        <v>20</v>
      </c>
      <c r="J202">
        <v>0</v>
      </c>
      <c r="K202">
        <v>3</v>
      </c>
      <c r="L202">
        <v>0</v>
      </c>
      <c r="M202">
        <v>2</v>
      </c>
      <c r="N202">
        <v>1</v>
      </c>
      <c r="O202">
        <v>2</v>
      </c>
      <c r="P202">
        <v>0</v>
      </c>
      <c r="Q202">
        <v>1</v>
      </c>
      <c r="R202">
        <v>1</v>
      </c>
      <c r="S202">
        <v>10</v>
      </c>
      <c r="T202">
        <v>30</v>
      </c>
    </row>
    <row r="203" spans="1:20" x14ac:dyDescent="0.35">
      <c r="A203" s="2" t="s">
        <v>384</v>
      </c>
      <c r="B203" t="s">
        <v>147</v>
      </c>
      <c r="C203" t="s">
        <v>385</v>
      </c>
      <c r="D203" t="s">
        <v>149</v>
      </c>
      <c r="E203" t="s">
        <v>23</v>
      </c>
      <c r="F203" t="s">
        <v>24</v>
      </c>
      <c r="G203" t="s">
        <v>25</v>
      </c>
      <c r="H203">
        <v>240</v>
      </c>
      <c r="I203">
        <v>20</v>
      </c>
      <c r="J203">
        <v>0</v>
      </c>
      <c r="K203">
        <v>1</v>
      </c>
      <c r="L203">
        <v>0</v>
      </c>
      <c r="M203">
        <v>1</v>
      </c>
      <c r="N203">
        <v>1</v>
      </c>
      <c r="O203">
        <v>1</v>
      </c>
      <c r="P203">
        <v>0</v>
      </c>
      <c r="Q203">
        <v>0</v>
      </c>
      <c r="R203">
        <v>1</v>
      </c>
      <c r="S203">
        <v>5</v>
      </c>
      <c r="T203">
        <v>25</v>
      </c>
    </row>
    <row r="204" spans="1:20" x14ac:dyDescent="0.35">
      <c r="A204" s="2" t="s">
        <v>384</v>
      </c>
      <c r="B204" t="s">
        <v>386</v>
      </c>
      <c r="C204" t="s">
        <v>385</v>
      </c>
      <c r="D204" t="s">
        <v>387</v>
      </c>
      <c r="E204" t="s">
        <v>23</v>
      </c>
      <c r="F204" t="s">
        <v>24</v>
      </c>
      <c r="G204" t="s">
        <v>34</v>
      </c>
      <c r="H204">
        <v>180</v>
      </c>
      <c r="I204">
        <v>25</v>
      </c>
      <c r="J204">
        <v>0</v>
      </c>
      <c r="K204">
        <v>2</v>
      </c>
      <c r="L204">
        <v>0</v>
      </c>
      <c r="M204">
        <v>2</v>
      </c>
      <c r="N204">
        <v>1</v>
      </c>
      <c r="O204">
        <v>1</v>
      </c>
      <c r="P204">
        <v>0</v>
      </c>
      <c r="Q204">
        <v>3</v>
      </c>
      <c r="R204">
        <v>1</v>
      </c>
      <c r="S204">
        <v>10</v>
      </c>
      <c r="T204">
        <v>35</v>
      </c>
    </row>
    <row r="205" spans="1:20" x14ac:dyDescent="0.35">
      <c r="A205" s="2" t="s">
        <v>384</v>
      </c>
      <c r="B205" t="s">
        <v>20</v>
      </c>
      <c r="C205" t="s">
        <v>385</v>
      </c>
      <c r="D205" t="s">
        <v>22</v>
      </c>
      <c r="E205" t="s">
        <v>23</v>
      </c>
      <c r="F205" t="s">
        <v>24</v>
      </c>
      <c r="G205" t="s">
        <v>25</v>
      </c>
      <c r="H205">
        <v>240</v>
      </c>
      <c r="I205">
        <v>90</v>
      </c>
      <c r="J205">
        <v>1</v>
      </c>
      <c r="K205">
        <v>3</v>
      </c>
      <c r="L205">
        <v>0</v>
      </c>
      <c r="M205">
        <v>3</v>
      </c>
      <c r="N205">
        <v>1</v>
      </c>
      <c r="O205">
        <v>1</v>
      </c>
      <c r="P205">
        <v>0</v>
      </c>
      <c r="Q205">
        <v>0</v>
      </c>
      <c r="R205">
        <v>1</v>
      </c>
      <c r="S205">
        <v>9</v>
      </c>
      <c r="T205">
        <v>100</v>
      </c>
    </row>
    <row r="206" spans="1:20" x14ac:dyDescent="0.35">
      <c r="A206" s="2" t="s">
        <v>384</v>
      </c>
      <c r="B206" t="s">
        <v>154</v>
      </c>
      <c r="C206" t="s">
        <v>385</v>
      </c>
      <c r="D206" t="s">
        <v>155</v>
      </c>
      <c r="E206" t="s">
        <v>23</v>
      </c>
      <c r="F206" t="s">
        <v>24</v>
      </c>
      <c r="G206" t="s">
        <v>25</v>
      </c>
      <c r="H206">
        <v>240</v>
      </c>
      <c r="I206">
        <v>35</v>
      </c>
      <c r="J206">
        <v>0</v>
      </c>
      <c r="K206">
        <v>2</v>
      </c>
      <c r="L206">
        <v>0</v>
      </c>
      <c r="M206">
        <v>2</v>
      </c>
      <c r="N206">
        <v>1</v>
      </c>
      <c r="O206">
        <v>1</v>
      </c>
      <c r="P206">
        <v>0</v>
      </c>
      <c r="Q206">
        <v>8</v>
      </c>
      <c r="R206">
        <v>1</v>
      </c>
      <c r="S206">
        <v>15</v>
      </c>
      <c r="T206">
        <v>50</v>
      </c>
    </row>
    <row r="207" spans="1:20" x14ac:dyDescent="0.35">
      <c r="A207" s="2" t="s">
        <v>388</v>
      </c>
      <c r="B207" t="s">
        <v>389</v>
      </c>
      <c r="C207" t="s">
        <v>390</v>
      </c>
      <c r="D207" t="s">
        <v>391</v>
      </c>
      <c r="E207" t="s">
        <v>23</v>
      </c>
      <c r="F207" t="s">
        <v>24</v>
      </c>
      <c r="G207" t="s">
        <v>34</v>
      </c>
      <c r="H207">
        <v>180</v>
      </c>
      <c r="I207">
        <v>35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35</v>
      </c>
    </row>
    <row r="208" spans="1:20" x14ac:dyDescent="0.35">
      <c r="A208" s="2" t="s">
        <v>388</v>
      </c>
      <c r="B208" t="s">
        <v>161</v>
      </c>
      <c r="C208" t="s">
        <v>390</v>
      </c>
      <c r="D208" t="s">
        <v>163</v>
      </c>
      <c r="E208" t="s">
        <v>23</v>
      </c>
      <c r="F208" t="s">
        <v>24</v>
      </c>
      <c r="G208" t="s">
        <v>34</v>
      </c>
      <c r="H208">
        <v>180</v>
      </c>
      <c r="I208">
        <v>30</v>
      </c>
      <c r="J208">
        <v>1</v>
      </c>
      <c r="K208">
        <v>2</v>
      </c>
      <c r="L208">
        <v>0</v>
      </c>
      <c r="M208">
        <v>1</v>
      </c>
      <c r="N208">
        <v>1</v>
      </c>
      <c r="O208">
        <v>1</v>
      </c>
      <c r="P208">
        <v>0</v>
      </c>
      <c r="Q208">
        <v>3</v>
      </c>
      <c r="R208">
        <v>1</v>
      </c>
      <c r="S208">
        <v>9</v>
      </c>
      <c r="T208">
        <v>40</v>
      </c>
    </row>
    <row r="209" spans="1:20" x14ac:dyDescent="0.35">
      <c r="A209" s="2" t="s">
        <v>388</v>
      </c>
      <c r="B209" t="s">
        <v>392</v>
      </c>
      <c r="C209" t="s">
        <v>390</v>
      </c>
      <c r="D209" t="s">
        <v>393</v>
      </c>
      <c r="E209" t="s">
        <v>23</v>
      </c>
      <c r="F209" t="s">
        <v>24</v>
      </c>
      <c r="G209" t="s">
        <v>34</v>
      </c>
      <c r="H209">
        <v>180</v>
      </c>
      <c r="I209">
        <v>24</v>
      </c>
      <c r="J209">
        <v>0</v>
      </c>
      <c r="K209">
        <v>1</v>
      </c>
      <c r="L209">
        <v>0</v>
      </c>
      <c r="M209">
        <v>1</v>
      </c>
      <c r="N209">
        <v>1</v>
      </c>
      <c r="O209">
        <v>1</v>
      </c>
      <c r="P209">
        <v>0</v>
      </c>
      <c r="Q209">
        <v>0</v>
      </c>
      <c r="R209">
        <v>1</v>
      </c>
      <c r="S209">
        <v>5</v>
      </c>
      <c r="T209">
        <v>29</v>
      </c>
    </row>
    <row r="210" spans="1:20" x14ac:dyDescent="0.35">
      <c r="A210" s="2" t="s">
        <v>388</v>
      </c>
      <c r="B210" t="s">
        <v>394</v>
      </c>
      <c r="C210" t="s">
        <v>390</v>
      </c>
      <c r="D210" t="s">
        <v>395</v>
      </c>
      <c r="E210" t="s">
        <v>23</v>
      </c>
      <c r="F210" t="s">
        <v>24</v>
      </c>
      <c r="G210" t="s">
        <v>34</v>
      </c>
      <c r="H210">
        <v>180</v>
      </c>
      <c r="I210">
        <v>14</v>
      </c>
      <c r="J210">
        <v>1</v>
      </c>
      <c r="K210">
        <v>1</v>
      </c>
      <c r="L210">
        <v>0</v>
      </c>
      <c r="M210">
        <v>1</v>
      </c>
      <c r="N210">
        <v>1</v>
      </c>
      <c r="O210">
        <v>1</v>
      </c>
      <c r="P210">
        <v>0</v>
      </c>
      <c r="Q210">
        <v>1</v>
      </c>
      <c r="R210">
        <v>1</v>
      </c>
      <c r="S210">
        <v>6</v>
      </c>
      <c r="T210">
        <v>21</v>
      </c>
    </row>
    <row r="211" spans="1:20" x14ac:dyDescent="0.35">
      <c r="A211" s="2" t="s">
        <v>388</v>
      </c>
      <c r="B211" t="s">
        <v>164</v>
      </c>
      <c r="C211" t="s">
        <v>390</v>
      </c>
      <c r="D211" t="s">
        <v>165</v>
      </c>
      <c r="E211" t="s">
        <v>23</v>
      </c>
      <c r="F211" t="s">
        <v>24</v>
      </c>
      <c r="G211" t="s">
        <v>34</v>
      </c>
      <c r="H211">
        <v>180</v>
      </c>
      <c r="I211">
        <v>10</v>
      </c>
      <c r="J211">
        <v>1</v>
      </c>
      <c r="K211">
        <v>4</v>
      </c>
      <c r="L211">
        <v>0</v>
      </c>
      <c r="M211">
        <v>1</v>
      </c>
      <c r="N211">
        <v>5</v>
      </c>
      <c r="O211">
        <v>1</v>
      </c>
      <c r="P211">
        <v>0</v>
      </c>
      <c r="Q211">
        <v>1</v>
      </c>
      <c r="R211">
        <v>1</v>
      </c>
      <c r="S211">
        <v>13</v>
      </c>
      <c r="T211">
        <v>24</v>
      </c>
    </row>
    <row r="212" spans="1:20" x14ac:dyDescent="0.35">
      <c r="A212" s="2" t="s">
        <v>388</v>
      </c>
      <c r="B212" t="s">
        <v>88</v>
      </c>
      <c r="C212" t="s">
        <v>390</v>
      </c>
      <c r="D212" t="s">
        <v>90</v>
      </c>
      <c r="E212" t="s">
        <v>23</v>
      </c>
      <c r="F212" t="s">
        <v>24</v>
      </c>
      <c r="G212" t="s">
        <v>34</v>
      </c>
      <c r="H212">
        <v>180</v>
      </c>
      <c r="I212">
        <v>72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72</v>
      </c>
    </row>
    <row r="213" spans="1:20" x14ac:dyDescent="0.35">
      <c r="A213" s="2" t="s">
        <v>388</v>
      </c>
      <c r="B213" t="s">
        <v>396</v>
      </c>
      <c r="C213" t="s">
        <v>390</v>
      </c>
      <c r="D213" t="s">
        <v>397</v>
      </c>
      <c r="E213" t="s">
        <v>23</v>
      </c>
      <c r="F213" t="s">
        <v>24</v>
      </c>
      <c r="G213" t="s">
        <v>34</v>
      </c>
      <c r="H213">
        <v>180</v>
      </c>
      <c r="I213">
        <v>10</v>
      </c>
      <c r="J213">
        <v>0</v>
      </c>
      <c r="K213">
        <v>3</v>
      </c>
      <c r="L213">
        <v>0</v>
      </c>
      <c r="M213">
        <v>1</v>
      </c>
      <c r="N213">
        <v>3</v>
      </c>
      <c r="O213">
        <v>1</v>
      </c>
      <c r="P213">
        <v>0</v>
      </c>
      <c r="Q213">
        <v>1</v>
      </c>
      <c r="R213">
        <v>1</v>
      </c>
      <c r="S213">
        <v>10</v>
      </c>
      <c r="T213">
        <v>20</v>
      </c>
    </row>
    <row r="214" spans="1:20" x14ac:dyDescent="0.35">
      <c r="A214" s="2" t="s">
        <v>388</v>
      </c>
      <c r="B214" t="s">
        <v>176</v>
      </c>
      <c r="C214" t="s">
        <v>390</v>
      </c>
      <c r="D214" t="s">
        <v>177</v>
      </c>
      <c r="E214" t="s">
        <v>23</v>
      </c>
      <c r="F214" t="s">
        <v>24</v>
      </c>
      <c r="G214" t="s">
        <v>34</v>
      </c>
      <c r="H214">
        <v>180</v>
      </c>
      <c r="I214">
        <v>60</v>
      </c>
      <c r="J214">
        <v>1</v>
      </c>
      <c r="K214">
        <v>2</v>
      </c>
      <c r="L214">
        <v>0</v>
      </c>
      <c r="M214">
        <v>1</v>
      </c>
      <c r="N214">
        <v>1</v>
      </c>
      <c r="O214">
        <v>1</v>
      </c>
      <c r="P214">
        <v>0</v>
      </c>
      <c r="Q214">
        <v>3</v>
      </c>
      <c r="R214">
        <v>1</v>
      </c>
      <c r="S214">
        <v>9</v>
      </c>
      <c r="T214">
        <v>70</v>
      </c>
    </row>
    <row r="215" spans="1:20" x14ac:dyDescent="0.35">
      <c r="A215" s="2" t="s">
        <v>388</v>
      </c>
      <c r="B215" t="s">
        <v>398</v>
      </c>
      <c r="C215" t="s">
        <v>390</v>
      </c>
      <c r="D215" t="s">
        <v>399</v>
      </c>
      <c r="E215" t="s">
        <v>23</v>
      </c>
      <c r="F215" t="s">
        <v>24</v>
      </c>
      <c r="G215" t="s">
        <v>34</v>
      </c>
      <c r="H215">
        <v>180</v>
      </c>
      <c r="I215">
        <v>52</v>
      </c>
      <c r="J215">
        <v>3</v>
      </c>
      <c r="K215">
        <v>1</v>
      </c>
      <c r="L215">
        <v>0</v>
      </c>
      <c r="M215">
        <v>1</v>
      </c>
      <c r="N215">
        <v>1</v>
      </c>
      <c r="O215">
        <v>1</v>
      </c>
      <c r="P215">
        <v>0</v>
      </c>
      <c r="Q215">
        <v>0</v>
      </c>
      <c r="R215">
        <v>1</v>
      </c>
      <c r="S215">
        <v>5</v>
      </c>
      <c r="T215">
        <v>60</v>
      </c>
    </row>
    <row r="216" spans="1:20" x14ac:dyDescent="0.35">
      <c r="A216" s="2" t="s">
        <v>388</v>
      </c>
      <c r="B216" t="s">
        <v>121</v>
      </c>
      <c r="C216" t="s">
        <v>390</v>
      </c>
      <c r="D216" t="s">
        <v>122</v>
      </c>
      <c r="E216" t="s">
        <v>23</v>
      </c>
      <c r="F216" t="s">
        <v>24</v>
      </c>
      <c r="G216" t="s">
        <v>34</v>
      </c>
      <c r="H216">
        <v>180</v>
      </c>
      <c r="I216">
        <v>34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1</v>
      </c>
      <c r="P216">
        <v>0</v>
      </c>
      <c r="Q216">
        <v>0</v>
      </c>
      <c r="R216">
        <v>0</v>
      </c>
      <c r="S216">
        <v>1</v>
      </c>
      <c r="T216">
        <v>35</v>
      </c>
    </row>
    <row r="217" spans="1:20" x14ac:dyDescent="0.35">
      <c r="A217" s="2" t="s">
        <v>388</v>
      </c>
      <c r="B217" t="s">
        <v>400</v>
      </c>
      <c r="C217" t="s">
        <v>390</v>
      </c>
      <c r="D217" t="s">
        <v>401</v>
      </c>
      <c r="E217" t="s">
        <v>23</v>
      </c>
      <c r="F217" t="s">
        <v>24</v>
      </c>
      <c r="G217" t="s">
        <v>34</v>
      </c>
      <c r="H217">
        <v>180</v>
      </c>
      <c r="I217">
        <v>34</v>
      </c>
      <c r="J217">
        <v>2</v>
      </c>
      <c r="K217">
        <v>2</v>
      </c>
      <c r="L217">
        <v>0</v>
      </c>
      <c r="M217">
        <v>3</v>
      </c>
      <c r="N217">
        <v>1</v>
      </c>
      <c r="O217">
        <v>2</v>
      </c>
      <c r="P217">
        <v>0</v>
      </c>
      <c r="Q217">
        <v>4</v>
      </c>
      <c r="R217">
        <v>2</v>
      </c>
      <c r="S217">
        <v>14</v>
      </c>
      <c r="T217">
        <v>50</v>
      </c>
    </row>
    <row r="218" spans="1:20" x14ac:dyDescent="0.35">
      <c r="A218" s="2" t="s">
        <v>402</v>
      </c>
      <c r="B218" t="s">
        <v>403</v>
      </c>
      <c r="C218" t="s">
        <v>404</v>
      </c>
      <c r="D218" t="s">
        <v>405</v>
      </c>
      <c r="E218" t="s">
        <v>23</v>
      </c>
      <c r="F218" t="s">
        <v>24</v>
      </c>
      <c r="G218" t="s">
        <v>34</v>
      </c>
      <c r="H218">
        <v>180</v>
      </c>
      <c r="I218">
        <v>10</v>
      </c>
      <c r="J218">
        <v>0</v>
      </c>
      <c r="K218">
        <v>16</v>
      </c>
      <c r="L218">
        <v>0</v>
      </c>
      <c r="M218">
        <v>1</v>
      </c>
      <c r="N218">
        <v>1</v>
      </c>
      <c r="O218">
        <v>1</v>
      </c>
      <c r="P218">
        <v>0</v>
      </c>
      <c r="Q218">
        <v>10</v>
      </c>
      <c r="R218">
        <v>1</v>
      </c>
      <c r="S218">
        <v>30</v>
      </c>
      <c r="T218">
        <v>40</v>
      </c>
    </row>
    <row r="219" spans="1:20" x14ac:dyDescent="0.35">
      <c r="A219" s="2" t="s">
        <v>402</v>
      </c>
      <c r="B219" t="s">
        <v>271</v>
      </c>
      <c r="C219" t="s">
        <v>404</v>
      </c>
      <c r="D219" t="s">
        <v>272</v>
      </c>
      <c r="E219" t="s">
        <v>23</v>
      </c>
      <c r="F219" t="s">
        <v>24</v>
      </c>
      <c r="G219" t="s">
        <v>34</v>
      </c>
      <c r="H219">
        <v>180</v>
      </c>
      <c r="I219">
        <v>20</v>
      </c>
      <c r="J219">
        <v>1</v>
      </c>
      <c r="K219">
        <v>2</v>
      </c>
      <c r="L219">
        <v>0</v>
      </c>
      <c r="M219">
        <v>3</v>
      </c>
      <c r="N219">
        <v>1</v>
      </c>
      <c r="O219">
        <v>4</v>
      </c>
      <c r="P219">
        <v>0</v>
      </c>
      <c r="Q219">
        <v>16</v>
      </c>
      <c r="R219">
        <v>1</v>
      </c>
      <c r="S219">
        <v>27</v>
      </c>
      <c r="T219">
        <v>48</v>
      </c>
    </row>
    <row r="220" spans="1:20" x14ac:dyDescent="0.35">
      <c r="A220" s="2" t="s">
        <v>402</v>
      </c>
      <c r="B220" t="s">
        <v>406</v>
      </c>
      <c r="C220" t="s">
        <v>404</v>
      </c>
      <c r="D220" t="s">
        <v>407</v>
      </c>
      <c r="E220" t="s">
        <v>23</v>
      </c>
      <c r="F220" t="s">
        <v>24</v>
      </c>
      <c r="G220" t="s">
        <v>34</v>
      </c>
      <c r="H220">
        <v>180</v>
      </c>
      <c r="I220">
        <v>12</v>
      </c>
      <c r="J220">
        <v>1</v>
      </c>
      <c r="K220">
        <v>1</v>
      </c>
      <c r="L220">
        <v>0</v>
      </c>
      <c r="M220">
        <v>2</v>
      </c>
      <c r="N220">
        <v>1</v>
      </c>
      <c r="O220">
        <v>2</v>
      </c>
      <c r="P220">
        <v>0</v>
      </c>
      <c r="Q220">
        <v>8</v>
      </c>
      <c r="R220">
        <v>1</v>
      </c>
      <c r="S220">
        <v>15</v>
      </c>
      <c r="T220">
        <v>28</v>
      </c>
    </row>
    <row r="221" spans="1:20" x14ac:dyDescent="0.35">
      <c r="A221" s="2" t="s">
        <v>402</v>
      </c>
      <c r="B221" t="s">
        <v>408</v>
      </c>
      <c r="C221" t="s">
        <v>404</v>
      </c>
      <c r="D221" t="s">
        <v>409</v>
      </c>
      <c r="E221" t="s">
        <v>23</v>
      </c>
      <c r="F221" t="s">
        <v>24</v>
      </c>
      <c r="G221" t="s">
        <v>34</v>
      </c>
      <c r="H221">
        <v>180</v>
      </c>
      <c r="I221">
        <v>12</v>
      </c>
      <c r="J221">
        <v>1</v>
      </c>
      <c r="K221">
        <v>1</v>
      </c>
      <c r="L221">
        <v>0</v>
      </c>
      <c r="M221">
        <v>2</v>
      </c>
      <c r="N221">
        <v>1</v>
      </c>
      <c r="O221">
        <v>2</v>
      </c>
      <c r="P221">
        <v>0</v>
      </c>
      <c r="Q221">
        <v>8</v>
      </c>
      <c r="R221">
        <v>1</v>
      </c>
      <c r="S221">
        <v>15</v>
      </c>
      <c r="T221">
        <v>28</v>
      </c>
    </row>
    <row r="222" spans="1:20" x14ac:dyDescent="0.35">
      <c r="A222" s="2" t="s">
        <v>410</v>
      </c>
      <c r="B222" t="s">
        <v>411</v>
      </c>
      <c r="C222" t="s">
        <v>412</v>
      </c>
      <c r="D222" t="s">
        <v>413</v>
      </c>
      <c r="E222" t="s">
        <v>23</v>
      </c>
      <c r="F222" t="s">
        <v>24</v>
      </c>
      <c r="G222" t="s">
        <v>34</v>
      </c>
      <c r="H222">
        <v>180</v>
      </c>
      <c r="I222">
        <v>53</v>
      </c>
      <c r="J222">
        <v>2</v>
      </c>
      <c r="K222">
        <v>1</v>
      </c>
      <c r="L222">
        <v>0</v>
      </c>
      <c r="M222">
        <v>0</v>
      </c>
      <c r="N222">
        <v>1</v>
      </c>
      <c r="O222">
        <v>0</v>
      </c>
      <c r="P222">
        <v>0</v>
      </c>
      <c r="Q222">
        <v>1</v>
      </c>
      <c r="R222">
        <v>2</v>
      </c>
      <c r="S222">
        <v>5</v>
      </c>
      <c r="T222">
        <v>60</v>
      </c>
    </row>
    <row r="223" spans="1:20" x14ac:dyDescent="0.35">
      <c r="A223" s="2" t="s">
        <v>410</v>
      </c>
      <c r="B223" t="s">
        <v>414</v>
      </c>
      <c r="C223" t="s">
        <v>412</v>
      </c>
      <c r="D223" t="s">
        <v>415</v>
      </c>
      <c r="E223" t="s">
        <v>23</v>
      </c>
      <c r="F223" t="s">
        <v>24</v>
      </c>
      <c r="G223" t="s">
        <v>34</v>
      </c>
      <c r="H223">
        <v>180</v>
      </c>
      <c r="I223">
        <v>27</v>
      </c>
      <c r="J223">
        <v>1</v>
      </c>
      <c r="K223">
        <v>1</v>
      </c>
      <c r="L223">
        <v>0</v>
      </c>
      <c r="M223">
        <v>1</v>
      </c>
      <c r="N223">
        <v>0</v>
      </c>
      <c r="O223">
        <v>0</v>
      </c>
      <c r="P223">
        <v>0</v>
      </c>
      <c r="Q223">
        <v>2</v>
      </c>
      <c r="R223">
        <v>0</v>
      </c>
      <c r="S223">
        <v>4</v>
      </c>
      <c r="T223">
        <v>32</v>
      </c>
    </row>
    <row r="224" spans="1:20" x14ac:dyDescent="0.35">
      <c r="A224" s="2" t="s">
        <v>410</v>
      </c>
      <c r="B224" t="s">
        <v>416</v>
      </c>
      <c r="C224" t="s">
        <v>412</v>
      </c>
      <c r="D224" t="s">
        <v>417</v>
      </c>
      <c r="E224" t="s">
        <v>23</v>
      </c>
      <c r="F224" t="s">
        <v>24</v>
      </c>
      <c r="G224" t="s">
        <v>34</v>
      </c>
      <c r="H224">
        <v>180</v>
      </c>
      <c r="I224">
        <v>24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1</v>
      </c>
      <c r="R224">
        <v>0</v>
      </c>
      <c r="S224">
        <v>1</v>
      </c>
      <c r="T224">
        <v>25</v>
      </c>
    </row>
    <row r="225" spans="1:20" x14ac:dyDescent="0.35">
      <c r="A225" s="2" t="s">
        <v>410</v>
      </c>
      <c r="B225" t="s">
        <v>418</v>
      </c>
      <c r="C225" t="s">
        <v>412</v>
      </c>
      <c r="D225" t="s">
        <v>419</v>
      </c>
      <c r="E225" t="s">
        <v>23</v>
      </c>
      <c r="F225" t="s">
        <v>24</v>
      </c>
      <c r="G225" t="s">
        <v>34</v>
      </c>
      <c r="H225">
        <v>180</v>
      </c>
      <c r="I225">
        <v>80</v>
      </c>
      <c r="J225">
        <v>0</v>
      </c>
      <c r="K225">
        <v>2</v>
      </c>
      <c r="L225">
        <v>1</v>
      </c>
      <c r="M225">
        <v>2</v>
      </c>
      <c r="N225">
        <v>1</v>
      </c>
      <c r="O225">
        <v>0</v>
      </c>
      <c r="P225">
        <v>0</v>
      </c>
      <c r="Q225">
        <v>4</v>
      </c>
      <c r="R225">
        <v>1</v>
      </c>
      <c r="S225">
        <v>11</v>
      </c>
      <c r="T225">
        <v>91</v>
      </c>
    </row>
    <row r="226" spans="1:20" x14ac:dyDescent="0.35">
      <c r="A226" s="2" t="s">
        <v>410</v>
      </c>
      <c r="B226" t="s">
        <v>420</v>
      </c>
      <c r="C226" t="s">
        <v>412</v>
      </c>
      <c r="D226" t="s">
        <v>421</v>
      </c>
      <c r="E226" t="s">
        <v>23</v>
      </c>
      <c r="F226" t="s">
        <v>24</v>
      </c>
      <c r="G226" t="s">
        <v>34</v>
      </c>
      <c r="H226">
        <v>180</v>
      </c>
      <c r="I226">
        <v>30</v>
      </c>
      <c r="J226">
        <v>1</v>
      </c>
      <c r="K226">
        <v>2</v>
      </c>
      <c r="L226">
        <v>0</v>
      </c>
      <c r="M226">
        <v>2</v>
      </c>
      <c r="N226">
        <v>1</v>
      </c>
      <c r="O226">
        <v>1</v>
      </c>
      <c r="P226">
        <v>0</v>
      </c>
      <c r="Q226">
        <v>1</v>
      </c>
      <c r="R226">
        <v>1</v>
      </c>
      <c r="S226">
        <v>8</v>
      </c>
      <c r="T226">
        <v>39</v>
      </c>
    </row>
    <row r="227" spans="1:20" x14ac:dyDescent="0.35">
      <c r="A227" s="2" t="s">
        <v>410</v>
      </c>
      <c r="B227" t="s">
        <v>247</v>
      </c>
      <c r="C227" t="s">
        <v>412</v>
      </c>
      <c r="D227" t="s">
        <v>248</v>
      </c>
      <c r="E227" t="s">
        <v>23</v>
      </c>
      <c r="F227" t="s">
        <v>24</v>
      </c>
      <c r="G227" t="s">
        <v>34</v>
      </c>
      <c r="H227">
        <v>180</v>
      </c>
      <c r="I227">
        <v>28</v>
      </c>
      <c r="J227">
        <v>2</v>
      </c>
      <c r="K227">
        <v>2</v>
      </c>
      <c r="L227">
        <v>0</v>
      </c>
      <c r="M227">
        <v>3</v>
      </c>
      <c r="N227">
        <v>1</v>
      </c>
      <c r="O227">
        <v>0</v>
      </c>
      <c r="P227">
        <v>0</v>
      </c>
      <c r="Q227">
        <v>3</v>
      </c>
      <c r="R227">
        <v>1</v>
      </c>
      <c r="S227">
        <v>10</v>
      </c>
      <c r="T227">
        <v>40</v>
      </c>
    </row>
    <row r="228" spans="1:20" x14ac:dyDescent="0.35">
      <c r="A228" s="2" t="s">
        <v>410</v>
      </c>
      <c r="B228" t="s">
        <v>422</v>
      </c>
      <c r="C228" t="s">
        <v>412</v>
      </c>
      <c r="D228" t="s">
        <v>423</v>
      </c>
      <c r="E228" t="s">
        <v>23</v>
      </c>
      <c r="F228" t="s">
        <v>24</v>
      </c>
      <c r="G228" t="s">
        <v>34</v>
      </c>
      <c r="H228">
        <v>180</v>
      </c>
      <c r="I228">
        <v>21</v>
      </c>
      <c r="J228">
        <v>2</v>
      </c>
      <c r="K228">
        <v>7</v>
      </c>
      <c r="L228">
        <v>0</v>
      </c>
      <c r="M228">
        <v>2</v>
      </c>
      <c r="N228">
        <v>1</v>
      </c>
      <c r="O228">
        <v>2</v>
      </c>
      <c r="P228">
        <v>0</v>
      </c>
      <c r="Q228">
        <v>4</v>
      </c>
      <c r="R228">
        <v>1</v>
      </c>
      <c r="S228">
        <v>17</v>
      </c>
      <c r="T228">
        <v>40</v>
      </c>
    </row>
    <row r="229" spans="1:20" x14ac:dyDescent="0.35">
      <c r="A229" s="2" t="s">
        <v>410</v>
      </c>
      <c r="B229" t="s">
        <v>424</v>
      </c>
      <c r="C229" t="s">
        <v>412</v>
      </c>
      <c r="D229" t="s">
        <v>425</v>
      </c>
      <c r="E229" t="s">
        <v>23</v>
      </c>
      <c r="F229" t="s">
        <v>24</v>
      </c>
      <c r="G229" t="s">
        <v>34</v>
      </c>
      <c r="H229">
        <v>180</v>
      </c>
      <c r="I229">
        <v>65</v>
      </c>
      <c r="J229">
        <v>2</v>
      </c>
      <c r="K229">
        <v>6</v>
      </c>
      <c r="L229">
        <v>0</v>
      </c>
      <c r="M229">
        <v>4</v>
      </c>
      <c r="N229">
        <v>2</v>
      </c>
      <c r="O229">
        <v>2</v>
      </c>
      <c r="P229">
        <v>0</v>
      </c>
      <c r="Q229">
        <v>4</v>
      </c>
      <c r="R229">
        <v>1</v>
      </c>
      <c r="S229">
        <v>19</v>
      </c>
      <c r="T229">
        <v>86</v>
      </c>
    </row>
    <row r="230" spans="1:20" x14ac:dyDescent="0.35">
      <c r="A230" s="2" t="s">
        <v>410</v>
      </c>
      <c r="B230" t="s">
        <v>426</v>
      </c>
      <c r="C230" t="s">
        <v>412</v>
      </c>
      <c r="D230" t="s">
        <v>427</v>
      </c>
      <c r="E230" t="s">
        <v>23</v>
      </c>
      <c r="F230" t="s">
        <v>24</v>
      </c>
      <c r="G230" t="s">
        <v>34</v>
      </c>
      <c r="H230">
        <v>180</v>
      </c>
      <c r="I230">
        <v>24</v>
      </c>
      <c r="J230">
        <v>1</v>
      </c>
      <c r="K230">
        <v>1</v>
      </c>
      <c r="L230">
        <v>0</v>
      </c>
      <c r="M230">
        <v>0</v>
      </c>
      <c r="N230">
        <v>1</v>
      </c>
      <c r="O230">
        <v>0</v>
      </c>
      <c r="P230">
        <v>0</v>
      </c>
      <c r="Q230">
        <v>1</v>
      </c>
      <c r="R230">
        <v>1</v>
      </c>
      <c r="S230">
        <v>4</v>
      </c>
      <c r="T230">
        <v>29</v>
      </c>
    </row>
    <row r="231" spans="1:20" x14ac:dyDescent="0.35">
      <c r="A231" s="2" t="s">
        <v>428</v>
      </c>
      <c r="B231" t="s">
        <v>429</v>
      </c>
      <c r="C231" t="s">
        <v>430</v>
      </c>
      <c r="D231" t="s">
        <v>431</v>
      </c>
      <c r="E231" t="s">
        <v>23</v>
      </c>
      <c r="F231" t="s">
        <v>24</v>
      </c>
      <c r="G231" t="s">
        <v>34</v>
      </c>
      <c r="H231">
        <v>180</v>
      </c>
      <c r="I231">
        <v>40</v>
      </c>
      <c r="J231">
        <v>2</v>
      </c>
      <c r="K231">
        <v>3</v>
      </c>
      <c r="L231">
        <v>1</v>
      </c>
      <c r="M231">
        <v>5</v>
      </c>
      <c r="N231">
        <v>2</v>
      </c>
      <c r="O231">
        <v>3</v>
      </c>
      <c r="P231">
        <v>0</v>
      </c>
      <c r="Q231">
        <v>8</v>
      </c>
      <c r="R231">
        <v>1</v>
      </c>
      <c r="S231">
        <v>23</v>
      </c>
      <c r="T231">
        <v>65</v>
      </c>
    </row>
    <row r="232" spans="1:20" x14ac:dyDescent="0.35">
      <c r="A232" s="2" t="s">
        <v>428</v>
      </c>
      <c r="B232" t="s">
        <v>432</v>
      </c>
      <c r="C232" t="s">
        <v>430</v>
      </c>
      <c r="D232" t="s">
        <v>433</v>
      </c>
      <c r="E232" t="s">
        <v>23</v>
      </c>
      <c r="F232" t="s">
        <v>24</v>
      </c>
      <c r="G232" t="s">
        <v>34</v>
      </c>
      <c r="H232">
        <v>180</v>
      </c>
      <c r="I232">
        <v>50</v>
      </c>
      <c r="J232">
        <v>4</v>
      </c>
      <c r="K232">
        <v>2</v>
      </c>
      <c r="L232">
        <v>0</v>
      </c>
      <c r="M232">
        <v>3</v>
      </c>
      <c r="N232">
        <v>1</v>
      </c>
      <c r="O232">
        <v>4</v>
      </c>
      <c r="P232">
        <v>0</v>
      </c>
      <c r="Q232">
        <v>5</v>
      </c>
      <c r="R232">
        <v>1</v>
      </c>
      <c r="S232">
        <v>16</v>
      </c>
      <c r="T232">
        <v>70</v>
      </c>
    </row>
    <row r="233" spans="1:20" x14ac:dyDescent="0.35">
      <c r="A233" s="2" t="s">
        <v>428</v>
      </c>
      <c r="B233" t="s">
        <v>79</v>
      </c>
      <c r="C233" t="s">
        <v>430</v>
      </c>
      <c r="D233" t="s">
        <v>80</v>
      </c>
      <c r="E233" t="s">
        <v>23</v>
      </c>
      <c r="F233" t="s">
        <v>24</v>
      </c>
      <c r="G233" t="s">
        <v>34</v>
      </c>
      <c r="H233">
        <v>180</v>
      </c>
      <c r="I233">
        <v>97</v>
      </c>
      <c r="J233">
        <v>3</v>
      </c>
      <c r="K233">
        <v>5</v>
      </c>
      <c r="L233">
        <v>0</v>
      </c>
      <c r="M233">
        <v>7</v>
      </c>
      <c r="N233">
        <v>2</v>
      </c>
      <c r="O233">
        <v>0</v>
      </c>
      <c r="P233">
        <v>0</v>
      </c>
      <c r="Q233">
        <v>10</v>
      </c>
      <c r="R233">
        <v>1</v>
      </c>
      <c r="S233">
        <v>25</v>
      </c>
      <c r="T233">
        <v>125</v>
      </c>
    </row>
    <row r="234" spans="1:20" x14ac:dyDescent="0.35">
      <c r="A234" s="2" t="s">
        <v>428</v>
      </c>
      <c r="B234" t="s">
        <v>133</v>
      </c>
      <c r="C234" t="s">
        <v>430</v>
      </c>
      <c r="D234" t="s">
        <v>134</v>
      </c>
      <c r="E234" t="s">
        <v>23</v>
      </c>
      <c r="F234" t="s">
        <v>24</v>
      </c>
      <c r="G234" t="s">
        <v>34</v>
      </c>
      <c r="H234">
        <v>180</v>
      </c>
      <c r="I234">
        <v>41</v>
      </c>
      <c r="J234">
        <v>2</v>
      </c>
      <c r="K234">
        <v>2</v>
      </c>
      <c r="L234">
        <v>1</v>
      </c>
      <c r="M234">
        <v>8</v>
      </c>
      <c r="N234">
        <v>2</v>
      </c>
      <c r="O234">
        <v>0</v>
      </c>
      <c r="P234">
        <v>0</v>
      </c>
      <c r="Q234">
        <v>8</v>
      </c>
      <c r="R234">
        <v>1</v>
      </c>
      <c r="S234">
        <v>22</v>
      </c>
      <c r="T234">
        <v>65</v>
      </c>
    </row>
    <row r="235" spans="1:20" x14ac:dyDescent="0.35">
      <c r="A235" s="2" t="s">
        <v>428</v>
      </c>
      <c r="B235" t="s">
        <v>434</v>
      </c>
      <c r="C235" t="s">
        <v>430</v>
      </c>
      <c r="D235" t="s">
        <v>435</v>
      </c>
      <c r="E235" t="s">
        <v>23</v>
      </c>
      <c r="F235" t="s">
        <v>24</v>
      </c>
      <c r="G235" t="s">
        <v>34</v>
      </c>
      <c r="H235">
        <v>180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45</v>
      </c>
      <c r="R235">
        <v>0</v>
      </c>
      <c r="S235">
        <v>45</v>
      </c>
      <c r="T235">
        <v>45</v>
      </c>
    </row>
    <row r="236" spans="1:20" x14ac:dyDescent="0.35">
      <c r="A236" s="2" t="s">
        <v>428</v>
      </c>
      <c r="B236" t="s">
        <v>436</v>
      </c>
      <c r="C236" t="s">
        <v>430</v>
      </c>
      <c r="D236" t="s">
        <v>437</v>
      </c>
      <c r="E236" t="s">
        <v>23</v>
      </c>
      <c r="F236" t="s">
        <v>24</v>
      </c>
      <c r="G236" t="s">
        <v>34</v>
      </c>
      <c r="H236">
        <v>180</v>
      </c>
      <c r="I236">
        <v>39</v>
      </c>
      <c r="J236">
        <v>3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6</v>
      </c>
      <c r="R236">
        <v>0</v>
      </c>
      <c r="S236">
        <v>6</v>
      </c>
      <c r="T236">
        <v>48</v>
      </c>
    </row>
    <row r="237" spans="1:20" x14ac:dyDescent="0.35">
      <c r="A237" s="2" t="s">
        <v>428</v>
      </c>
      <c r="B237" t="s">
        <v>438</v>
      </c>
      <c r="C237" t="s">
        <v>430</v>
      </c>
      <c r="D237" t="s">
        <v>439</v>
      </c>
      <c r="E237" t="s">
        <v>23</v>
      </c>
      <c r="F237" t="s">
        <v>24</v>
      </c>
      <c r="G237" t="s">
        <v>34</v>
      </c>
      <c r="H237">
        <v>180</v>
      </c>
      <c r="I237">
        <v>20</v>
      </c>
      <c r="J237">
        <v>0</v>
      </c>
      <c r="K237">
        <v>4</v>
      </c>
      <c r="L237">
        <v>0</v>
      </c>
      <c r="M237">
        <v>3</v>
      </c>
      <c r="N237">
        <v>0</v>
      </c>
      <c r="O237">
        <v>0</v>
      </c>
      <c r="P237">
        <v>0</v>
      </c>
      <c r="Q237">
        <v>0</v>
      </c>
      <c r="R237">
        <v>5</v>
      </c>
      <c r="S237">
        <v>12</v>
      </c>
      <c r="T237">
        <v>32</v>
      </c>
    </row>
    <row r="238" spans="1:20" x14ac:dyDescent="0.35">
      <c r="A238" s="2" t="s">
        <v>428</v>
      </c>
      <c r="B238" t="s">
        <v>81</v>
      </c>
      <c r="C238" t="s">
        <v>430</v>
      </c>
      <c r="D238" t="s">
        <v>82</v>
      </c>
      <c r="E238" t="s">
        <v>23</v>
      </c>
      <c r="F238" t="s">
        <v>24</v>
      </c>
      <c r="G238" t="s">
        <v>34</v>
      </c>
      <c r="H238">
        <v>180</v>
      </c>
      <c r="I238">
        <v>39</v>
      </c>
      <c r="J238">
        <v>5</v>
      </c>
      <c r="K238">
        <v>3</v>
      </c>
      <c r="L238">
        <v>1</v>
      </c>
      <c r="M238">
        <v>4</v>
      </c>
      <c r="N238">
        <v>2</v>
      </c>
      <c r="O238">
        <v>0</v>
      </c>
      <c r="P238">
        <v>0</v>
      </c>
      <c r="Q238">
        <v>8</v>
      </c>
      <c r="R238">
        <v>1</v>
      </c>
      <c r="S238">
        <v>19</v>
      </c>
      <c r="T238">
        <v>63</v>
      </c>
    </row>
    <row r="239" spans="1:20" x14ac:dyDescent="0.35">
      <c r="A239" s="2" t="s">
        <v>428</v>
      </c>
      <c r="B239" t="s">
        <v>440</v>
      </c>
      <c r="C239" t="s">
        <v>430</v>
      </c>
      <c r="D239" t="s">
        <v>441</v>
      </c>
      <c r="E239" t="s">
        <v>23</v>
      </c>
      <c r="F239" t="s">
        <v>24</v>
      </c>
      <c r="G239" t="s">
        <v>34</v>
      </c>
      <c r="H239">
        <v>180</v>
      </c>
      <c r="I239">
        <v>20</v>
      </c>
      <c r="J239">
        <v>0</v>
      </c>
      <c r="K239">
        <v>2</v>
      </c>
      <c r="L239">
        <v>1</v>
      </c>
      <c r="M239">
        <v>2</v>
      </c>
      <c r="N239">
        <v>2</v>
      </c>
      <c r="O239">
        <v>0</v>
      </c>
      <c r="P239">
        <v>0</v>
      </c>
      <c r="Q239">
        <v>0</v>
      </c>
      <c r="R239">
        <v>0</v>
      </c>
      <c r="S239">
        <v>7</v>
      </c>
      <c r="T239">
        <v>27</v>
      </c>
    </row>
    <row r="240" spans="1:20" x14ac:dyDescent="0.35">
      <c r="A240" s="2" t="s">
        <v>428</v>
      </c>
      <c r="B240" t="s">
        <v>442</v>
      </c>
      <c r="C240" t="s">
        <v>430</v>
      </c>
      <c r="D240" t="s">
        <v>443</v>
      </c>
      <c r="E240" t="s">
        <v>23</v>
      </c>
      <c r="F240" t="s">
        <v>24</v>
      </c>
      <c r="G240" t="s">
        <v>25</v>
      </c>
      <c r="H240">
        <v>240</v>
      </c>
      <c r="I240">
        <v>24</v>
      </c>
      <c r="J240">
        <v>2</v>
      </c>
      <c r="K240">
        <v>4</v>
      </c>
      <c r="L240">
        <v>0</v>
      </c>
      <c r="M240">
        <v>1</v>
      </c>
      <c r="N240">
        <v>1</v>
      </c>
      <c r="O240">
        <v>2</v>
      </c>
      <c r="P240">
        <v>0</v>
      </c>
      <c r="Q240">
        <v>5</v>
      </c>
      <c r="R240">
        <v>1</v>
      </c>
      <c r="S240">
        <v>14</v>
      </c>
      <c r="T240">
        <v>40</v>
      </c>
    </row>
    <row r="241" spans="1:20" x14ac:dyDescent="0.35">
      <c r="A241" s="2" t="s">
        <v>444</v>
      </c>
      <c r="B241" t="s">
        <v>150</v>
      </c>
      <c r="C241" t="s">
        <v>445</v>
      </c>
      <c r="D241" t="s">
        <v>151</v>
      </c>
      <c r="E241" t="s">
        <v>23</v>
      </c>
      <c r="F241" t="s">
        <v>24</v>
      </c>
      <c r="G241" t="s">
        <v>25</v>
      </c>
      <c r="H241">
        <v>240</v>
      </c>
      <c r="I241">
        <v>29</v>
      </c>
      <c r="J241">
        <v>1</v>
      </c>
      <c r="K241">
        <v>1</v>
      </c>
      <c r="L241">
        <v>0</v>
      </c>
      <c r="M241">
        <v>3</v>
      </c>
      <c r="N241">
        <v>1</v>
      </c>
      <c r="O241">
        <v>1</v>
      </c>
      <c r="P241">
        <v>0</v>
      </c>
      <c r="Q241">
        <v>2</v>
      </c>
      <c r="R241">
        <v>1</v>
      </c>
      <c r="S241">
        <v>9</v>
      </c>
      <c r="T241">
        <v>39</v>
      </c>
    </row>
    <row r="242" spans="1:20" x14ac:dyDescent="0.35">
      <c r="A242" s="2" t="s">
        <v>444</v>
      </c>
      <c r="B242" t="s">
        <v>20</v>
      </c>
      <c r="C242" t="s">
        <v>445</v>
      </c>
      <c r="D242" t="s">
        <v>22</v>
      </c>
      <c r="E242" t="s">
        <v>23</v>
      </c>
      <c r="F242" t="s">
        <v>24</v>
      </c>
      <c r="G242" t="s">
        <v>25</v>
      </c>
      <c r="H242">
        <v>240</v>
      </c>
      <c r="I242">
        <v>85</v>
      </c>
      <c r="J242">
        <v>3</v>
      </c>
      <c r="K242">
        <v>4</v>
      </c>
      <c r="L242">
        <v>0</v>
      </c>
      <c r="M242">
        <v>9</v>
      </c>
      <c r="N242">
        <v>1</v>
      </c>
      <c r="O242">
        <v>0</v>
      </c>
      <c r="P242">
        <v>0</v>
      </c>
      <c r="Q242">
        <v>2</v>
      </c>
      <c r="R242">
        <v>1</v>
      </c>
      <c r="S242">
        <v>17</v>
      </c>
      <c r="T242">
        <v>105</v>
      </c>
    </row>
    <row r="243" spans="1:20" x14ac:dyDescent="0.35">
      <c r="A243" s="2" t="s">
        <v>444</v>
      </c>
      <c r="B243" t="s">
        <v>156</v>
      </c>
      <c r="C243" t="s">
        <v>445</v>
      </c>
      <c r="D243" t="s">
        <v>157</v>
      </c>
      <c r="E243" t="s">
        <v>23</v>
      </c>
      <c r="F243" t="s">
        <v>24</v>
      </c>
      <c r="G243" t="s">
        <v>25</v>
      </c>
      <c r="H243">
        <v>240</v>
      </c>
      <c r="I243">
        <v>34</v>
      </c>
      <c r="J243">
        <v>1</v>
      </c>
      <c r="K243">
        <v>4</v>
      </c>
      <c r="L243">
        <v>0</v>
      </c>
      <c r="M243">
        <v>5</v>
      </c>
      <c r="N243">
        <v>2</v>
      </c>
      <c r="O243">
        <v>1</v>
      </c>
      <c r="P243">
        <v>0</v>
      </c>
      <c r="Q243">
        <v>1</v>
      </c>
      <c r="R243">
        <v>2</v>
      </c>
      <c r="S243">
        <v>15</v>
      </c>
      <c r="T243">
        <v>50</v>
      </c>
    </row>
    <row r="244" spans="1:20" x14ac:dyDescent="0.35">
      <c r="A244" s="2" t="s">
        <v>444</v>
      </c>
      <c r="B244" t="s">
        <v>446</v>
      </c>
      <c r="C244" t="s">
        <v>445</v>
      </c>
      <c r="D244" t="s">
        <v>447</v>
      </c>
      <c r="E244" t="s">
        <v>23</v>
      </c>
      <c r="F244" t="s">
        <v>24</v>
      </c>
      <c r="G244" t="s">
        <v>25</v>
      </c>
      <c r="H244">
        <v>240</v>
      </c>
      <c r="I244">
        <v>26</v>
      </c>
      <c r="J244">
        <v>1</v>
      </c>
      <c r="K244">
        <v>1</v>
      </c>
      <c r="L244">
        <v>0</v>
      </c>
      <c r="M244">
        <v>1</v>
      </c>
      <c r="N244">
        <v>1</v>
      </c>
      <c r="O244">
        <v>1</v>
      </c>
      <c r="P244">
        <v>0</v>
      </c>
      <c r="Q244">
        <v>1</v>
      </c>
      <c r="R244">
        <v>0</v>
      </c>
      <c r="S244">
        <v>5</v>
      </c>
      <c r="T244">
        <v>32</v>
      </c>
    </row>
    <row r="245" spans="1:20" x14ac:dyDescent="0.35">
      <c r="A245" s="2" t="s">
        <v>444</v>
      </c>
      <c r="B245" t="s">
        <v>85</v>
      </c>
      <c r="C245" t="s">
        <v>445</v>
      </c>
      <c r="D245" t="s">
        <v>86</v>
      </c>
      <c r="E245" t="s">
        <v>23</v>
      </c>
      <c r="F245" t="s">
        <v>24</v>
      </c>
      <c r="G245" t="s">
        <v>25</v>
      </c>
      <c r="H245">
        <v>240</v>
      </c>
      <c r="I245">
        <v>35</v>
      </c>
      <c r="J245">
        <v>1</v>
      </c>
      <c r="K245">
        <v>5</v>
      </c>
      <c r="L245">
        <v>0</v>
      </c>
      <c r="M245">
        <v>10</v>
      </c>
      <c r="N245">
        <v>1</v>
      </c>
      <c r="O245">
        <v>1</v>
      </c>
      <c r="P245">
        <v>0</v>
      </c>
      <c r="Q245">
        <v>1</v>
      </c>
      <c r="R245">
        <v>1</v>
      </c>
      <c r="S245">
        <v>19</v>
      </c>
      <c r="T245">
        <v>55</v>
      </c>
    </row>
    <row r="246" spans="1:20" x14ac:dyDescent="0.35">
      <c r="A246" s="2" t="s">
        <v>448</v>
      </c>
      <c r="B246" t="s">
        <v>220</v>
      </c>
      <c r="C246" t="s">
        <v>449</v>
      </c>
      <c r="D246" t="s">
        <v>222</v>
      </c>
      <c r="E246" t="s">
        <v>23</v>
      </c>
      <c r="F246" t="s">
        <v>24</v>
      </c>
      <c r="G246" t="s">
        <v>34</v>
      </c>
      <c r="H246">
        <v>180</v>
      </c>
      <c r="I246">
        <v>29</v>
      </c>
      <c r="J246">
        <v>2</v>
      </c>
      <c r="K246">
        <v>4</v>
      </c>
      <c r="L246">
        <v>1</v>
      </c>
      <c r="M246">
        <v>2</v>
      </c>
      <c r="N246">
        <v>1</v>
      </c>
      <c r="O246">
        <v>0</v>
      </c>
      <c r="P246">
        <v>0</v>
      </c>
      <c r="Q246">
        <v>4</v>
      </c>
      <c r="R246">
        <v>2</v>
      </c>
      <c r="S246">
        <v>14</v>
      </c>
      <c r="T246">
        <v>45</v>
      </c>
    </row>
    <row r="247" spans="1:20" x14ac:dyDescent="0.35">
      <c r="A247" s="2" t="s">
        <v>448</v>
      </c>
      <c r="B247" t="s">
        <v>450</v>
      </c>
      <c r="C247" t="s">
        <v>449</v>
      </c>
      <c r="D247" t="s">
        <v>451</v>
      </c>
      <c r="E247" t="s">
        <v>23</v>
      </c>
      <c r="F247" t="s">
        <v>24</v>
      </c>
      <c r="G247" t="s">
        <v>34</v>
      </c>
      <c r="H247">
        <v>180</v>
      </c>
      <c r="I247">
        <v>25</v>
      </c>
      <c r="J247">
        <v>1</v>
      </c>
      <c r="K247">
        <v>1</v>
      </c>
      <c r="L247">
        <v>0</v>
      </c>
      <c r="M247">
        <v>4</v>
      </c>
      <c r="N247">
        <v>1</v>
      </c>
      <c r="O247">
        <v>0</v>
      </c>
      <c r="P247">
        <v>0</v>
      </c>
      <c r="Q247">
        <v>2</v>
      </c>
      <c r="R247">
        <v>1</v>
      </c>
      <c r="S247">
        <v>9</v>
      </c>
      <c r="T247">
        <v>35</v>
      </c>
    </row>
    <row r="248" spans="1:20" x14ac:dyDescent="0.35">
      <c r="A248" s="2" t="s">
        <v>448</v>
      </c>
      <c r="B248" t="s">
        <v>452</v>
      </c>
      <c r="C248" t="s">
        <v>449</v>
      </c>
      <c r="D248" t="s">
        <v>453</v>
      </c>
      <c r="E248" t="s">
        <v>23</v>
      </c>
      <c r="F248" t="s">
        <v>24</v>
      </c>
      <c r="G248" t="s">
        <v>34</v>
      </c>
      <c r="H248">
        <v>180</v>
      </c>
      <c r="I248">
        <v>45</v>
      </c>
      <c r="J248">
        <v>2</v>
      </c>
      <c r="K248">
        <v>2</v>
      </c>
      <c r="L248">
        <v>1</v>
      </c>
      <c r="M248">
        <v>8</v>
      </c>
      <c r="N248">
        <v>2</v>
      </c>
      <c r="O248">
        <v>2</v>
      </c>
      <c r="P248">
        <v>0</v>
      </c>
      <c r="Q248">
        <v>3</v>
      </c>
      <c r="R248">
        <v>5</v>
      </c>
      <c r="S248">
        <v>23</v>
      </c>
      <c r="T248">
        <v>70</v>
      </c>
    </row>
    <row r="249" spans="1:20" x14ac:dyDescent="0.35">
      <c r="A249" s="2" t="s">
        <v>448</v>
      </c>
      <c r="B249" t="s">
        <v>454</v>
      </c>
      <c r="C249" t="s">
        <v>449</v>
      </c>
      <c r="D249" t="s">
        <v>455</v>
      </c>
      <c r="E249" t="s">
        <v>23</v>
      </c>
      <c r="F249" t="s">
        <v>24</v>
      </c>
      <c r="G249" t="s">
        <v>34</v>
      </c>
      <c r="H249">
        <v>180</v>
      </c>
      <c r="I249">
        <v>40</v>
      </c>
      <c r="J249">
        <v>0</v>
      </c>
      <c r="K249">
        <v>3</v>
      </c>
      <c r="L249">
        <v>2</v>
      </c>
      <c r="M249">
        <v>18</v>
      </c>
      <c r="N249">
        <v>1</v>
      </c>
      <c r="O249">
        <v>4</v>
      </c>
      <c r="P249">
        <v>0</v>
      </c>
      <c r="Q249">
        <v>4</v>
      </c>
      <c r="R249">
        <v>3</v>
      </c>
      <c r="S249">
        <v>35</v>
      </c>
      <c r="T249">
        <v>75</v>
      </c>
    </row>
    <row r="250" spans="1:20" x14ac:dyDescent="0.35">
      <c r="A250" s="2" t="s">
        <v>448</v>
      </c>
      <c r="B250" t="s">
        <v>164</v>
      </c>
      <c r="C250" t="s">
        <v>449</v>
      </c>
      <c r="D250" t="s">
        <v>165</v>
      </c>
      <c r="E250" t="s">
        <v>23</v>
      </c>
      <c r="F250" t="s">
        <v>24</v>
      </c>
      <c r="G250" t="s">
        <v>34</v>
      </c>
      <c r="H250">
        <v>180</v>
      </c>
      <c r="I250">
        <v>15</v>
      </c>
      <c r="J250">
        <v>1</v>
      </c>
      <c r="K250">
        <v>2</v>
      </c>
      <c r="L250">
        <v>1</v>
      </c>
      <c r="M250">
        <v>2</v>
      </c>
      <c r="N250">
        <v>1</v>
      </c>
      <c r="O250">
        <v>2</v>
      </c>
      <c r="P250">
        <v>0</v>
      </c>
      <c r="Q250">
        <v>15</v>
      </c>
      <c r="R250">
        <v>1</v>
      </c>
      <c r="S250">
        <v>24</v>
      </c>
      <c r="T250">
        <v>40</v>
      </c>
    </row>
    <row r="251" spans="1:20" x14ac:dyDescent="0.35">
      <c r="A251" s="2" t="s">
        <v>448</v>
      </c>
      <c r="B251" t="s">
        <v>456</v>
      </c>
      <c r="C251" t="s">
        <v>449</v>
      </c>
      <c r="D251" t="s">
        <v>457</v>
      </c>
      <c r="E251" t="s">
        <v>23</v>
      </c>
      <c r="F251" t="s">
        <v>24</v>
      </c>
      <c r="G251" t="s">
        <v>34</v>
      </c>
      <c r="H251">
        <v>180</v>
      </c>
      <c r="I251">
        <v>14</v>
      </c>
      <c r="J251">
        <v>2</v>
      </c>
      <c r="K251">
        <v>1</v>
      </c>
      <c r="L251">
        <v>1</v>
      </c>
      <c r="M251">
        <v>2</v>
      </c>
      <c r="N251">
        <v>1</v>
      </c>
      <c r="O251">
        <v>1</v>
      </c>
      <c r="P251">
        <v>0</v>
      </c>
      <c r="Q251">
        <v>7</v>
      </c>
      <c r="R251">
        <v>1</v>
      </c>
      <c r="S251">
        <v>14</v>
      </c>
      <c r="T251">
        <v>30</v>
      </c>
    </row>
    <row r="252" spans="1:20" x14ac:dyDescent="0.35">
      <c r="A252" s="2" t="s">
        <v>448</v>
      </c>
      <c r="B252" t="s">
        <v>168</v>
      </c>
      <c r="C252" t="s">
        <v>449</v>
      </c>
      <c r="D252" t="s">
        <v>169</v>
      </c>
      <c r="E252" t="s">
        <v>23</v>
      </c>
      <c r="F252" t="s">
        <v>24</v>
      </c>
      <c r="G252" t="s">
        <v>34</v>
      </c>
      <c r="H252">
        <v>180</v>
      </c>
      <c r="I252">
        <v>20</v>
      </c>
      <c r="J252">
        <v>1</v>
      </c>
      <c r="K252">
        <v>2</v>
      </c>
      <c r="L252">
        <v>1</v>
      </c>
      <c r="M252">
        <v>5</v>
      </c>
      <c r="N252">
        <v>1</v>
      </c>
      <c r="O252">
        <v>4</v>
      </c>
      <c r="P252">
        <v>0</v>
      </c>
      <c r="Q252">
        <v>5</v>
      </c>
      <c r="R252">
        <v>1</v>
      </c>
      <c r="S252">
        <v>19</v>
      </c>
      <c r="T252">
        <v>40</v>
      </c>
    </row>
    <row r="253" spans="1:20" x14ac:dyDescent="0.35">
      <c r="A253" s="2" t="s">
        <v>448</v>
      </c>
      <c r="B253" t="s">
        <v>170</v>
      </c>
      <c r="C253" t="s">
        <v>449</v>
      </c>
      <c r="D253" t="s">
        <v>171</v>
      </c>
      <c r="E253" t="s">
        <v>23</v>
      </c>
      <c r="F253" t="s">
        <v>24</v>
      </c>
      <c r="G253" t="s">
        <v>34</v>
      </c>
      <c r="H253">
        <v>180</v>
      </c>
      <c r="I253">
        <v>35</v>
      </c>
      <c r="J253">
        <v>2</v>
      </c>
      <c r="K253">
        <v>1</v>
      </c>
      <c r="L253">
        <v>1</v>
      </c>
      <c r="M253">
        <v>19</v>
      </c>
      <c r="N253">
        <v>4</v>
      </c>
      <c r="O253">
        <v>4</v>
      </c>
      <c r="P253">
        <v>0</v>
      </c>
      <c r="Q253">
        <v>6</v>
      </c>
      <c r="R253">
        <v>3</v>
      </c>
      <c r="S253">
        <v>38</v>
      </c>
      <c r="T253">
        <v>75</v>
      </c>
    </row>
    <row r="254" spans="1:20" x14ac:dyDescent="0.35">
      <c r="A254" s="2" t="s">
        <v>448</v>
      </c>
      <c r="B254" t="s">
        <v>458</v>
      </c>
      <c r="C254" t="s">
        <v>449</v>
      </c>
      <c r="D254" t="s">
        <v>459</v>
      </c>
      <c r="E254" t="s">
        <v>23</v>
      </c>
      <c r="F254" t="s">
        <v>24</v>
      </c>
      <c r="G254" t="s">
        <v>25</v>
      </c>
      <c r="H254">
        <v>180</v>
      </c>
      <c r="I254">
        <v>5</v>
      </c>
      <c r="J254">
        <v>0</v>
      </c>
      <c r="K254">
        <v>3</v>
      </c>
      <c r="L254">
        <v>2</v>
      </c>
      <c r="M254">
        <v>6</v>
      </c>
      <c r="N254">
        <v>2</v>
      </c>
      <c r="O254">
        <v>1</v>
      </c>
      <c r="P254">
        <v>0</v>
      </c>
      <c r="Q254">
        <v>0</v>
      </c>
      <c r="R254">
        <v>1</v>
      </c>
      <c r="S254">
        <v>15</v>
      </c>
      <c r="T254">
        <v>20</v>
      </c>
    </row>
    <row r="255" spans="1:20" x14ac:dyDescent="0.35">
      <c r="A255" s="2" t="s">
        <v>448</v>
      </c>
      <c r="B255" t="s">
        <v>88</v>
      </c>
      <c r="C255" t="s">
        <v>449</v>
      </c>
      <c r="D255" t="s">
        <v>90</v>
      </c>
      <c r="E255" t="s">
        <v>23</v>
      </c>
      <c r="F255" t="s">
        <v>24</v>
      </c>
      <c r="G255" t="s">
        <v>34</v>
      </c>
      <c r="H255">
        <v>180</v>
      </c>
      <c r="I255">
        <v>125</v>
      </c>
      <c r="J255">
        <v>2</v>
      </c>
      <c r="K255">
        <v>4</v>
      </c>
      <c r="L255">
        <v>1</v>
      </c>
      <c r="M255">
        <v>8</v>
      </c>
      <c r="N255">
        <v>2</v>
      </c>
      <c r="O255">
        <v>4</v>
      </c>
      <c r="P255">
        <v>0</v>
      </c>
      <c r="Q255">
        <v>12</v>
      </c>
      <c r="R255">
        <v>6</v>
      </c>
      <c r="S255">
        <v>37</v>
      </c>
      <c r="T255">
        <v>164</v>
      </c>
    </row>
    <row r="256" spans="1:20" x14ac:dyDescent="0.35">
      <c r="A256" s="2" t="s">
        <v>448</v>
      </c>
      <c r="B256" t="s">
        <v>364</v>
      </c>
      <c r="C256" t="s">
        <v>449</v>
      </c>
      <c r="D256" t="s">
        <v>365</v>
      </c>
      <c r="E256" t="s">
        <v>23</v>
      </c>
      <c r="F256" t="s">
        <v>24</v>
      </c>
      <c r="G256" t="s">
        <v>34</v>
      </c>
      <c r="H256">
        <v>180</v>
      </c>
      <c r="I256">
        <v>30</v>
      </c>
      <c r="J256">
        <v>0</v>
      </c>
      <c r="K256">
        <v>4</v>
      </c>
      <c r="L256">
        <v>1</v>
      </c>
      <c r="M256">
        <v>4</v>
      </c>
      <c r="N256">
        <v>3</v>
      </c>
      <c r="O256">
        <v>2</v>
      </c>
      <c r="P256">
        <v>0</v>
      </c>
      <c r="Q256">
        <v>0</v>
      </c>
      <c r="R256">
        <v>2</v>
      </c>
      <c r="S256">
        <v>16</v>
      </c>
      <c r="T256">
        <v>46</v>
      </c>
    </row>
    <row r="257" spans="1:20" x14ac:dyDescent="0.35">
      <c r="A257" s="2" t="s">
        <v>448</v>
      </c>
      <c r="B257" t="s">
        <v>172</v>
      </c>
      <c r="C257" t="s">
        <v>449</v>
      </c>
      <c r="D257" t="s">
        <v>173</v>
      </c>
      <c r="E257" t="s">
        <v>23</v>
      </c>
      <c r="F257" t="s">
        <v>24</v>
      </c>
      <c r="G257" t="s">
        <v>34</v>
      </c>
      <c r="H257">
        <v>180</v>
      </c>
      <c r="I257">
        <v>40</v>
      </c>
      <c r="J257">
        <v>0</v>
      </c>
      <c r="K257">
        <v>1</v>
      </c>
      <c r="L257">
        <v>0</v>
      </c>
      <c r="M257">
        <v>8</v>
      </c>
      <c r="N257">
        <v>1</v>
      </c>
      <c r="O257">
        <v>4</v>
      </c>
      <c r="P257">
        <v>0</v>
      </c>
      <c r="Q257">
        <v>4</v>
      </c>
      <c r="R257">
        <v>1</v>
      </c>
      <c r="S257">
        <v>19</v>
      </c>
      <c r="T257">
        <v>59</v>
      </c>
    </row>
    <row r="258" spans="1:20" x14ac:dyDescent="0.35">
      <c r="A258" s="2" t="s">
        <v>448</v>
      </c>
      <c r="B258" t="s">
        <v>460</v>
      </c>
      <c r="C258" t="s">
        <v>449</v>
      </c>
      <c r="D258" t="s">
        <v>461</v>
      </c>
      <c r="E258" t="s">
        <v>23</v>
      </c>
      <c r="F258" t="s">
        <v>24</v>
      </c>
      <c r="G258" t="s">
        <v>34</v>
      </c>
      <c r="H258">
        <v>180</v>
      </c>
      <c r="I258">
        <v>5</v>
      </c>
      <c r="J258">
        <v>2</v>
      </c>
      <c r="K258">
        <v>3</v>
      </c>
      <c r="L258">
        <v>1</v>
      </c>
      <c r="M258">
        <v>8</v>
      </c>
      <c r="N258">
        <v>0</v>
      </c>
      <c r="O258">
        <v>2</v>
      </c>
      <c r="P258">
        <v>0</v>
      </c>
      <c r="Q258">
        <v>0</v>
      </c>
      <c r="R258">
        <v>0</v>
      </c>
      <c r="S258">
        <v>14</v>
      </c>
      <c r="T258">
        <v>21</v>
      </c>
    </row>
    <row r="259" spans="1:20" x14ac:dyDescent="0.35">
      <c r="A259" s="2" t="s">
        <v>448</v>
      </c>
      <c r="B259" t="s">
        <v>176</v>
      </c>
      <c r="C259" t="s">
        <v>449</v>
      </c>
      <c r="D259" t="s">
        <v>177</v>
      </c>
      <c r="E259" t="s">
        <v>23</v>
      </c>
      <c r="F259" t="s">
        <v>24</v>
      </c>
      <c r="G259" t="s">
        <v>34</v>
      </c>
      <c r="H259">
        <v>180</v>
      </c>
      <c r="I259">
        <v>102</v>
      </c>
      <c r="J259">
        <v>4</v>
      </c>
      <c r="K259">
        <v>1</v>
      </c>
      <c r="L259">
        <v>0</v>
      </c>
      <c r="M259">
        <v>4</v>
      </c>
      <c r="N259">
        <v>1</v>
      </c>
      <c r="O259">
        <v>0</v>
      </c>
      <c r="P259">
        <v>0</v>
      </c>
      <c r="Q259">
        <v>10</v>
      </c>
      <c r="R259">
        <v>5</v>
      </c>
      <c r="S259">
        <v>21</v>
      </c>
      <c r="T259">
        <v>127</v>
      </c>
    </row>
    <row r="260" spans="1:20" x14ac:dyDescent="0.35">
      <c r="A260" s="2" t="s">
        <v>448</v>
      </c>
      <c r="B260" t="s">
        <v>462</v>
      </c>
      <c r="C260" t="s">
        <v>449</v>
      </c>
      <c r="D260" t="s">
        <v>463</v>
      </c>
      <c r="E260" t="s">
        <v>23</v>
      </c>
      <c r="F260" t="s">
        <v>24</v>
      </c>
      <c r="G260" t="s">
        <v>34</v>
      </c>
      <c r="H260">
        <v>180</v>
      </c>
      <c r="I260">
        <v>29</v>
      </c>
      <c r="J260">
        <v>0</v>
      </c>
      <c r="K260">
        <v>6</v>
      </c>
      <c r="L260">
        <v>1</v>
      </c>
      <c r="M260">
        <v>3</v>
      </c>
      <c r="N260">
        <v>6</v>
      </c>
      <c r="O260">
        <v>0</v>
      </c>
      <c r="P260">
        <v>0</v>
      </c>
      <c r="Q260">
        <v>0</v>
      </c>
      <c r="R260">
        <v>3</v>
      </c>
      <c r="S260">
        <v>19</v>
      </c>
      <c r="T260">
        <v>48</v>
      </c>
    </row>
    <row r="261" spans="1:20" x14ac:dyDescent="0.35">
      <c r="A261" s="2" t="s">
        <v>448</v>
      </c>
      <c r="B261" t="s">
        <v>464</v>
      </c>
      <c r="C261" t="s">
        <v>449</v>
      </c>
      <c r="D261" t="s">
        <v>465</v>
      </c>
      <c r="E261" t="s">
        <v>23</v>
      </c>
      <c r="F261" t="s">
        <v>24</v>
      </c>
      <c r="G261" t="s">
        <v>34</v>
      </c>
      <c r="H261">
        <v>180</v>
      </c>
      <c r="I261">
        <v>65</v>
      </c>
      <c r="J261">
        <v>0</v>
      </c>
      <c r="K261">
        <v>3</v>
      </c>
      <c r="L261">
        <v>0</v>
      </c>
      <c r="M261">
        <v>4</v>
      </c>
      <c r="N261">
        <v>1</v>
      </c>
      <c r="O261">
        <v>1</v>
      </c>
      <c r="P261">
        <v>0</v>
      </c>
      <c r="Q261">
        <v>10</v>
      </c>
      <c r="R261">
        <v>1</v>
      </c>
      <c r="S261">
        <v>20</v>
      </c>
      <c r="T261">
        <v>85</v>
      </c>
    </row>
    <row r="262" spans="1:20" x14ac:dyDescent="0.35">
      <c r="A262" s="2" t="s">
        <v>448</v>
      </c>
      <c r="B262" t="s">
        <v>121</v>
      </c>
      <c r="C262" t="s">
        <v>449</v>
      </c>
      <c r="D262" t="s">
        <v>122</v>
      </c>
      <c r="E262" t="s">
        <v>23</v>
      </c>
      <c r="F262" t="s">
        <v>24</v>
      </c>
      <c r="G262" t="s">
        <v>34</v>
      </c>
      <c r="H262">
        <v>180</v>
      </c>
      <c r="I262">
        <v>50</v>
      </c>
      <c r="J262">
        <v>1</v>
      </c>
      <c r="K262">
        <v>3</v>
      </c>
      <c r="L262">
        <v>3</v>
      </c>
      <c r="M262">
        <v>9</v>
      </c>
      <c r="N262">
        <v>3</v>
      </c>
      <c r="O262">
        <v>4</v>
      </c>
      <c r="P262">
        <v>0</v>
      </c>
      <c r="Q262">
        <v>8</v>
      </c>
      <c r="R262">
        <v>4</v>
      </c>
      <c r="S262">
        <v>34</v>
      </c>
      <c r="T262">
        <v>85</v>
      </c>
    </row>
    <row r="263" spans="1:20" x14ac:dyDescent="0.35">
      <c r="A263" s="2" t="s">
        <v>448</v>
      </c>
      <c r="B263" t="s">
        <v>95</v>
      </c>
      <c r="C263" t="s">
        <v>449</v>
      </c>
      <c r="D263" t="s">
        <v>96</v>
      </c>
      <c r="E263" t="s">
        <v>23</v>
      </c>
      <c r="F263" t="s">
        <v>24</v>
      </c>
      <c r="G263" t="s">
        <v>34</v>
      </c>
      <c r="H263">
        <v>180</v>
      </c>
      <c r="I263">
        <v>62</v>
      </c>
      <c r="J263">
        <v>4</v>
      </c>
      <c r="K263">
        <v>4</v>
      </c>
      <c r="L263">
        <v>0</v>
      </c>
      <c r="M263">
        <v>3</v>
      </c>
      <c r="N263">
        <v>1</v>
      </c>
      <c r="O263">
        <v>0</v>
      </c>
      <c r="P263">
        <v>0</v>
      </c>
      <c r="Q263">
        <v>10</v>
      </c>
      <c r="R263">
        <v>4</v>
      </c>
      <c r="S263">
        <v>22</v>
      </c>
      <c r="T263">
        <v>88</v>
      </c>
    </row>
    <row r="264" spans="1:20" x14ac:dyDescent="0.35">
      <c r="A264" s="2" t="s">
        <v>448</v>
      </c>
      <c r="B264" t="s">
        <v>263</v>
      </c>
      <c r="C264" t="s">
        <v>449</v>
      </c>
      <c r="D264" t="s">
        <v>264</v>
      </c>
      <c r="E264" t="s">
        <v>23</v>
      </c>
      <c r="F264" t="s">
        <v>24</v>
      </c>
      <c r="G264" t="s">
        <v>34</v>
      </c>
      <c r="H264">
        <v>180</v>
      </c>
      <c r="I264">
        <v>25</v>
      </c>
      <c r="J264">
        <v>0</v>
      </c>
      <c r="K264">
        <v>4</v>
      </c>
      <c r="L264">
        <v>1</v>
      </c>
      <c r="M264">
        <v>2</v>
      </c>
      <c r="N264">
        <v>2</v>
      </c>
      <c r="O264">
        <v>0</v>
      </c>
      <c r="P264">
        <v>0</v>
      </c>
      <c r="Q264">
        <v>1</v>
      </c>
      <c r="R264">
        <v>2</v>
      </c>
      <c r="S264">
        <v>12</v>
      </c>
      <c r="T264">
        <v>37</v>
      </c>
    </row>
    <row r="265" spans="1:20" x14ac:dyDescent="0.35">
      <c r="A265" s="2" t="s">
        <v>466</v>
      </c>
      <c r="B265" t="s">
        <v>467</v>
      </c>
      <c r="C265" t="s">
        <v>468</v>
      </c>
      <c r="D265" t="s">
        <v>469</v>
      </c>
      <c r="E265" t="s">
        <v>23</v>
      </c>
      <c r="F265" t="s">
        <v>24</v>
      </c>
      <c r="G265" t="s">
        <v>34</v>
      </c>
      <c r="H265">
        <v>180</v>
      </c>
      <c r="I265">
        <v>25</v>
      </c>
      <c r="J265">
        <v>2</v>
      </c>
      <c r="K265">
        <v>1</v>
      </c>
      <c r="L265">
        <v>1</v>
      </c>
      <c r="M265">
        <v>1</v>
      </c>
      <c r="N265">
        <v>1</v>
      </c>
      <c r="O265">
        <v>1</v>
      </c>
      <c r="P265">
        <v>0</v>
      </c>
      <c r="Q265">
        <v>2</v>
      </c>
      <c r="R265">
        <v>1</v>
      </c>
      <c r="S265">
        <v>8</v>
      </c>
      <c r="T265">
        <v>35</v>
      </c>
    </row>
    <row r="266" spans="1:20" x14ac:dyDescent="0.35">
      <c r="A266" s="2" t="s">
        <v>466</v>
      </c>
      <c r="B266" t="s">
        <v>470</v>
      </c>
      <c r="C266" t="s">
        <v>468</v>
      </c>
      <c r="D266" t="s">
        <v>471</v>
      </c>
      <c r="E266" t="s">
        <v>23</v>
      </c>
      <c r="F266" t="s">
        <v>24</v>
      </c>
      <c r="G266" t="s">
        <v>34</v>
      </c>
      <c r="H266">
        <v>180</v>
      </c>
      <c r="I266">
        <v>50</v>
      </c>
      <c r="J266">
        <v>2</v>
      </c>
      <c r="K266">
        <v>1</v>
      </c>
      <c r="L266">
        <v>0</v>
      </c>
      <c r="M266">
        <v>2</v>
      </c>
      <c r="N266">
        <v>1</v>
      </c>
      <c r="O266">
        <v>0</v>
      </c>
      <c r="P266">
        <v>0</v>
      </c>
      <c r="Q266">
        <v>8</v>
      </c>
      <c r="R266">
        <v>1</v>
      </c>
      <c r="S266">
        <v>13</v>
      </c>
      <c r="T266">
        <v>65</v>
      </c>
    </row>
    <row r="267" spans="1:20" x14ac:dyDescent="0.35">
      <c r="A267" s="2" t="s">
        <v>466</v>
      </c>
      <c r="B267" t="s">
        <v>285</v>
      </c>
      <c r="C267" t="s">
        <v>468</v>
      </c>
      <c r="D267" t="s">
        <v>286</v>
      </c>
      <c r="E267" t="s">
        <v>23</v>
      </c>
      <c r="F267" t="s">
        <v>24</v>
      </c>
      <c r="G267" t="s">
        <v>34</v>
      </c>
      <c r="H267">
        <v>180</v>
      </c>
      <c r="I267">
        <v>30</v>
      </c>
      <c r="J267">
        <v>1</v>
      </c>
      <c r="K267">
        <v>1</v>
      </c>
      <c r="L267">
        <v>0</v>
      </c>
      <c r="M267">
        <v>3</v>
      </c>
      <c r="N267">
        <v>1</v>
      </c>
      <c r="O267">
        <v>0</v>
      </c>
      <c r="P267">
        <v>0</v>
      </c>
      <c r="Q267">
        <v>3</v>
      </c>
      <c r="R267">
        <v>1</v>
      </c>
      <c r="S267">
        <v>9</v>
      </c>
      <c r="T267">
        <v>40</v>
      </c>
    </row>
    <row r="268" spans="1:20" x14ac:dyDescent="0.35">
      <c r="A268" s="2" t="s">
        <v>466</v>
      </c>
      <c r="B268" t="s">
        <v>107</v>
      </c>
      <c r="C268" t="s">
        <v>468</v>
      </c>
      <c r="D268" t="s">
        <v>108</v>
      </c>
      <c r="E268" t="s">
        <v>23</v>
      </c>
      <c r="F268" t="s">
        <v>24</v>
      </c>
      <c r="G268" t="s">
        <v>34</v>
      </c>
      <c r="H268">
        <v>180</v>
      </c>
      <c r="I268">
        <v>14</v>
      </c>
      <c r="J268">
        <v>0</v>
      </c>
      <c r="K268">
        <v>18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18</v>
      </c>
      <c r="T268">
        <v>32</v>
      </c>
    </row>
    <row r="269" spans="1:20" x14ac:dyDescent="0.35">
      <c r="A269" s="2" t="s">
        <v>466</v>
      </c>
      <c r="B269" t="s">
        <v>472</v>
      </c>
      <c r="C269" t="s">
        <v>468</v>
      </c>
      <c r="D269" t="s">
        <v>473</v>
      </c>
      <c r="E269" t="s">
        <v>23</v>
      </c>
      <c r="F269" t="s">
        <v>24</v>
      </c>
      <c r="G269" t="s">
        <v>34</v>
      </c>
      <c r="H269">
        <v>180</v>
      </c>
      <c r="I269">
        <v>18</v>
      </c>
      <c r="J269">
        <v>2</v>
      </c>
      <c r="K269">
        <v>2</v>
      </c>
      <c r="L269">
        <v>1</v>
      </c>
      <c r="M269">
        <v>4</v>
      </c>
      <c r="N269">
        <v>1</v>
      </c>
      <c r="O269">
        <v>2</v>
      </c>
      <c r="P269">
        <v>0</v>
      </c>
      <c r="Q269">
        <v>4</v>
      </c>
      <c r="R269">
        <v>1</v>
      </c>
      <c r="S269">
        <v>15</v>
      </c>
      <c r="T269">
        <v>35</v>
      </c>
    </row>
    <row r="270" spans="1:20" x14ac:dyDescent="0.35">
      <c r="A270" s="2" t="s">
        <v>466</v>
      </c>
      <c r="B270" t="s">
        <v>474</v>
      </c>
      <c r="C270" t="s">
        <v>468</v>
      </c>
      <c r="D270" t="s">
        <v>475</v>
      </c>
      <c r="E270" t="s">
        <v>23</v>
      </c>
      <c r="F270" t="s">
        <v>24</v>
      </c>
      <c r="G270" t="s">
        <v>34</v>
      </c>
      <c r="H270">
        <v>180</v>
      </c>
      <c r="I270">
        <v>24</v>
      </c>
      <c r="J270">
        <v>2</v>
      </c>
      <c r="K270">
        <v>1</v>
      </c>
      <c r="L270">
        <v>1</v>
      </c>
      <c r="M270">
        <v>1</v>
      </c>
      <c r="N270">
        <v>1</v>
      </c>
      <c r="O270">
        <v>0</v>
      </c>
      <c r="P270">
        <v>0</v>
      </c>
      <c r="Q270">
        <v>1</v>
      </c>
      <c r="R270">
        <v>1</v>
      </c>
      <c r="S270">
        <v>6</v>
      </c>
      <c r="T270">
        <v>32</v>
      </c>
    </row>
    <row r="271" spans="1:20" x14ac:dyDescent="0.35">
      <c r="A271" s="2" t="s">
        <v>466</v>
      </c>
      <c r="B271" t="s">
        <v>476</v>
      </c>
      <c r="C271" t="s">
        <v>468</v>
      </c>
      <c r="D271" t="s">
        <v>477</v>
      </c>
      <c r="E271" t="s">
        <v>23</v>
      </c>
      <c r="F271" t="s">
        <v>24</v>
      </c>
      <c r="G271" t="s">
        <v>34</v>
      </c>
      <c r="H271">
        <v>180</v>
      </c>
      <c r="I271">
        <v>48</v>
      </c>
      <c r="J271">
        <v>4</v>
      </c>
      <c r="K271">
        <v>6</v>
      </c>
      <c r="L271">
        <v>1</v>
      </c>
      <c r="M271">
        <v>9</v>
      </c>
      <c r="N271">
        <v>1</v>
      </c>
      <c r="O271">
        <v>8</v>
      </c>
      <c r="P271">
        <v>0</v>
      </c>
      <c r="Q271">
        <v>9</v>
      </c>
      <c r="R271">
        <v>2</v>
      </c>
      <c r="S271">
        <v>36</v>
      </c>
      <c r="T271">
        <v>88</v>
      </c>
    </row>
    <row r="272" spans="1:20" x14ac:dyDescent="0.35">
      <c r="A272" s="2" t="s">
        <v>466</v>
      </c>
      <c r="B272" t="s">
        <v>478</v>
      </c>
      <c r="C272" t="s">
        <v>468</v>
      </c>
      <c r="D272" t="s">
        <v>479</v>
      </c>
      <c r="E272" t="s">
        <v>23</v>
      </c>
      <c r="F272" t="s">
        <v>24</v>
      </c>
      <c r="G272" t="s">
        <v>34</v>
      </c>
      <c r="H272">
        <v>180</v>
      </c>
      <c r="I272">
        <v>36</v>
      </c>
      <c r="J272">
        <v>2</v>
      </c>
      <c r="K272">
        <v>1</v>
      </c>
      <c r="L272">
        <v>1</v>
      </c>
      <c r="M272">
        <v>4</v>
      </c>
      <c r="N272">
        <v>1</v>
      </c>
      <c r="O272">
        <v>0</v>
      </c>
      <c r="P272">
        <v>0</v>
      </c>
      <c r="Q272">
        <v>2</v>
      </c>
      <c r="R272">
        <v>1</v>
      </c>
      <c r="S272">
        <v>10</v>
      </c>
      <c r="T272">
        <v>48</v>
      </c>
    </row>
    <row r="273" spans="1:20" x14ac:dyDescent="0.35">
      <c r="A273" s="2" t="s">
        <v>466</v>
      </c>
      <c r="B273" t="s">
        <v>97</v>
      </c>
      <c r="C273" t="s">
        <v>468</v>
      </c>
      <c r="D273" t="s">
        <v>98</v>
      </c>
      <c r="E273" t="s">
        <v>23</v>
      </c>
      <c r="F273" t="s">
        <v>24</v>
      </c>
      <c r="G273" t="s">
        <v>34</v>
      </c>
      <c r="H273">
        <v>180</v>
      </c>
      <c r="I273">
        <v>51</v>
      </c>
      <c r="J273">
        <v>4</v>
      </c>
      <c r="K273">
        <v>4</v>
      </c>
      <c r="L273">
        <v>1</v>
      </c>
      <c r="M273">
        <v>2</v>
      </c>
      <c r="N273">
        <v>1</v>
      </c>
      <c r="O273">
        <v>2</v>
      </c>
      <c r="P273">
        <v>0</v>
      </c>
      <c r="Q273">
        <v>9</v>
      </c>
      <c r="R273">
        <v>1</v>
      </c>
      <c r="S273">
        <v>20</v>
      </c>
      <c r="T273">
        <v>75</v>
      </c>
    </row>
    <row r="274" spans="1:20" x14ac:dyDescent="0.35">
      <c r="A274" s="2" t="s">
        <v>480</v>
      </c>
      <c r="B274" t="s">
        <v>74</v>
      </c>
      <c r="C274" t="s">
        <v>481</v>
      </c>
      <c r="D274" t="s">
        <v>76</v>
      </c>
      <c r="E274" t="s">
        <v>23</v>
      </c>
      <c r="F274" t="s">
        <v>24</v>
      </c>
      <c r="G274" t="s">
        <v>34</v>
      </c>
      <c r="H274">
        <v>180</v>
      </c>
      <c r="I274">
        <v>88</v>
      </c>
      <c r="J274">
        <v>3</v>
      </c>
      <c r="K274">
        <v>6</v>
      </c>
      <c r="L274">
        <v>2</v>
      </c>
      <c r="M274">
        <v>1</v>
      </c>
      <c r="N274">
        <v>1</v>
      </c>
      <c r="O274">
        <v>0</v>
      </c>
      <c r="P274">
        <v>0</v>
      </c>
      <c r="Q274">
        <v>2</v>
      </c>
      <c r="R274">
        <v>5</v>
      </c>
      <c r="S274">
        <v>17</v>
      </c>
      <c r="T274">
        <v>108</v>
      </c>
    </row>
    <row r="275" spans="1:20" x14ac:dyDescent="0.35">
      <c r="A275" s="2" t="s">
        <v>480</v>
      </c>
      <c r="B275" t="s">
        <v>482</v>
      </c>
      <c r="C275" t="s">
        <v>481</v>
      </c>
      <c r="D275" t="s">
        <v>483</v>
      </c>
      <c r="E275" t="s">
        <v>23</v>
      </c>
      <c r="F275" t="s">
        <v>24</v>
      </c>
      <c r="G275" t="s">
        <v>34</v>
      </c>
      <c r="H275">
        <v>180</v>
      </c>
      <c r="I275">
        <v>61</v>
      </c>
      <c r="J275">
        <v>3</v>
      </c>
      <c r="K275">
        <v>4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4</v>
      </c>
      <c r="R275">
        <v>0</v>
      </c>
      <c r="S275">
        <v>8</v>
      </c>
      <c r="T275">
        <v>72</v>
      </c>
    </row>
    <row r="276" spans="1:20" x14ac:dyDescent="0.35">
      <c r="A276" s="2" t="s">
        <v>480</v>
      </c>
      <c r="B276" t="s">
        <v>484</v>
      </c>
      <c r="C276" t="s">
        <v>481</v>
      </c>
      <c r="D276" t="s">
        <v>485</v>
      </c>
      <c r="E276" t="s">
        <v>23</v>
      </c>
      <c r="F276" t="s">
        <v>24</v>
      </c>
      <c r="G276" t="s">
        <v>34</v>
      </c>
      <c r="H276">
        <v>180</v>
      </c>
      <c r="I276">
        <v>59</v>
      </c>
      <c r="J276">
        <v>2</v>
      </c>
      <c r="K276">
        <v>3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6</v>
      </c>
      <c r="R276">
        <v>2</v>
      </c>
      <c r="S276">
        <v>11</v>
      </c>
      <c r="T276">
        <v>72</v>
      </c>
    </row>
    <row r="277" spans="1:20" x14ac:dyDescent="0.35">
      <c r="A277" s="2" t="s">
        <v>480</v>
      </c>
      <c r="B277" t="s">
        <v>486</v>
      </c>
      <c r="C277" t="s">
        <v>481</v>
      </c>
      <c r="D277" t="s">
        <v>487</v>
      </c>
      <c r="E277" t="s">
        <v>23</v>
      </c>
      <c r="F277" t="s">
        <v>24</v>
      </c>
      <c r="G277" t="s">
        <v>34</v>
      </c>
      <c r="H277">
        <v>180</v>
      </c>
      <c r="I277">
        <v>31</v>
      </c>
      <c r="J277">
        <v>1</v>
      </c>
      <c r="K277">
        <v>2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2</v>
      </c>
      <c r="S277">
        <v>4</v>
      </c>
      <c r="T277">
        <v>36</v>
      </c>
    </row>
    <row r="278" spans="1:20" x14ac:dyDescent="0.35">
      <c r="A278" s="2" t="s">
        <v>480</v>
      </c>
      <c r="B278" t="s">
        <v>488</v>
      </c>
      <c r="C278" t="s">
        <v>481</v>
      </c>
      <c r="D278" t="s">
        <v>489</v>
      </c>
      <c r="E278" t="s">
        <v>23</v>
      </c>
      <c r="F278" t="s">
        <v>24</v>
      </c>
      <c r="G278" t="s">
        <v>34</v>
      </c>
      <c r="H278">
        <v>180</v>
      </c>
      <c r="I278">
        <v>59</v>
      </c>
      <c r="J278">
        <v>3</v>
      </c>
      <c r="K278">
        <v>3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5</v>
      </c>
      <c r="R278">
        <v>3</v>
      </c>
      <c r="S278">
        <v>11</v>
      </c>
      <c r="T278">
        <v>73</v>
      </c>
    </row>
    <row r="279" spans="1:20" x14ac:dyDescent="0.35">
      <c r="A279" s="2" t="s">
        <v>480</v>
      </c>
      <c r="B279" t="s">
        <v>490</v>
      </c>
      <c r="C279" t="s">
        <v>481</v>
      </c>
      <c r="D279" t="s">
        <v>491</v>
      </c>
      <c r="E279" t="s">
        <v>23</v>
      </c>
      <c r="F279" t="s">
        <v>24</v>
      </c>
      <c r="G279" t="s">
        <v>34</v>
      </c>
      <c r="H279">
        <v>180</v>
      </c>
      <c r="I279">
        <v>29</v>
      </c>
      <c r="J279">
        <v>2</v>
      </c>
      <c r="K279">
        <v>2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2</v>
      </c>
      <c r="S279">
        <v>4</v>
      </c>
      <c r="T279">
        <v>35</v>
      </c>
    </row>
    <row r="280" spans="1:20" x14ac:dyDescent="0.35">
      <c r="A280" s="2" t="s">
        <v>492</v>
      </c>
      <c r="B280" t="s">
        <v>493</v>
      </c>
      <c r="C280" t="s">
        <v>494</v>
      </c>
      <c r="D280" t="s">
        <v>495</v>
      </c>
      <c r="E280" t="s">
        <v>23</v>
      </c>
      <c r="F280" t="s">
        <v>206</v>
      </c>
      <c r="G280" t="s">
        <v>34</v>
      </c>
      <c r="H280">
        <v>180</v>
      </c>
      <c r="I280">
        <v>58</v>
      </c>
      <c r="J280">
        <v>0</v>
      </c>
      <c r="K280">
        <v>3</v>
      </c>
      <c r="L280">
        <v>0</v>
      </c>
      <c r="M280">
        <v>0</v>
      </c>
      <c r="N280">
        <v>2</v>
      </c>
      <c r="O280">
        <v>0</v>
      </c>
      <c r="P280">
        <v>0</v>
      </c>
      <c r="Q280">
        <v>5</v>
      </c>
      <c r="R280">
        <v>2</v>
      </c>
      <c r="S280">
        <v>12</v>
      </c>
      <c r="T280">
        <v>70</v>
      </c>
    </row>
    <row r="281" spans="1:20" x14ac:dyDescent="0.35">
      <c r="A281" s="2" t="s">
        <v>496</v>
      </c>
      <c r="B281" t="s">
        <v>373</v>
      </c>
      <c r="C281" t="s">
        <v>497</v>
      </c>
      <c r="D281" t="s">
        <v>375</v>
      </c>
      <c r="E281" t="s">
        <v>23</v>
      </c>
      <c r="F281" t="s">
        <v>24</v>
      </c>
      <c r="G281" t="s">
        <v>34</v>
      </c>
      <c r="H281">
        <v>180</v>
      </c>
      <c r="I281">
        <v>29</v>
      </c>
      <c r="J281">
        <v>2</v>
      </c>
      <c r="K281">
        <v>2</v>
      </c>
      <c r="L281">
        <v>0</v>
      </c>
      <c r="M281">
        <v>0</v>
      </c>
      <c r="N281">
        <v>1</v>
      </c>
      <c r="O281">
        <v>2</v>
      </c>
      <c r="P281">
        <v>0</v>
      </c>
      <c r="Q281">
        <v>1</v>
      </c>
      <c r="R281">
        <v>1</v>
      </c>
      <c r="S281">
        <v>7</v>
      </c>
      <c r="T281">
        <v>38</v>
      </c>
    </row>
    <row r="282" spans="1:20" x14ac:dyDescent="0.35">
      <c r="A282" s="2" t="s">
        <v>496</v>
      </c>
      <c r="B282" t="s">
        <v>498</v>
      </c>
      <c r="C282" t="s">
        <v>497</v>
      </c>
      <c r="D282" t="s">
        <v>499</v>
      </c>
      <c r="E282" t="s">
        <v>23</v>
      </c>
      <c r="F282" t="s">
        <v>24</v>
      </c>
      <c r="G282" t="s">
        <v>34</v>
      </c>
      <c r="H282">
        <v>180</v>
      </c>
      <c r="I282">
        <v>86</v>
      </c>
      <c r="J282">
        <v>1</v>
      </c>
      <c r="K282">
        <v>2</v>
      </c>
      <c r="L282">
        <v>0</v>
      </c>
      <c r="M282">
        <v>0</v>
      </c>
      <c r="N282">
        <v>2</v>
      </c>
      <c r="O282">
        <v>2</v>
      </c>
      <c r="P282">
        <v>0</v>
      </c>
      <c r="Q282">
        <v>0</v>
      </c>
      <c r="R282">
        <v>1</v>
      </c>
      <c r="S282">
        <v>7</v>
      </c>
      <c r="T282">
        <v>94</v>
      </c>
    </row>
    <row r="283" spans="1:20" x14ac:dyDescent="0.35">
      <c r="A283" s="2" t="s">
        <v>496</v>
      </c>
      <c r="B283" t="s">
        <v>79</v>
      </c>
      <c r="C283" t="s">
        <v>497</v>
      </c>
      <c r="D283" t="s">
        <v>80</v>
      </c>
      <c r="E283" t="s">
        <v>23</v>
      </c>
      <c r="F283" t="s">
        <v>24</v>
      </c>
      <c r="G283" t="s">
        <v>34</v>
      </c>
      <c r="H283">
        <v>180</v>
      </c>
      <c r="I283">
        <v>90</v>
      </c>
      <c r="J283">
        <v>2</v>
      </c>
      <c r="K283">
        <v>3</v>
      </c>
      <c r="L283">
        <v>0</v>
      </c>
      <c r="M283">
        <v>0</v>
      </c>
      <c r="N283">
        <v>2</v>
      </c>
      <c r="O283">
        <v>3</v>
      </c>
      <c r="P283">
        <v>0</v>
      </c>
      <c r="Q283">
        <v>0</v>
      </c>
      <c r="R283">
        <v>2</v>
      </c>
      <c r="S283">
        <v>10</v>
      </c>
      <c r="T283">
        <v>102</v>
      </c>
    </row>
    <row r="284" spans="1:20" x14ac:dyDescent="0.35">
      <c r="A284" s="2" t="s">
        <v>496</v>
      </c>
      <c r="B284" t="s">
        <v>500</v>
      </c>
      <c r="C284" t="s">
        <v>497</v>
      </c>
      <c r="D284" t="s">
        <v>501</v>
      </c>
      <c r="E284" t="s">
        <v>23</v>
      </c>
      <c r="F284" t="s">
        <v>24</v>
      </c>
      <c r="G284" t="s">
        <v>34</v>
      </c>
      <c r="H284">
        <v>180</v>
      </c>
      <c r="I284">
        <v>22</v>
      </c>
      <c r="J284">
        <v>1</v>
      </c>
      <c r="K284">
        <v>8</v>
      </c>
      <c r="L284">
        <v>0</v>
      </c>
      <c r="M284">
        <v>0</v>
      </c>
      <c r="N284">
        <v>4</v>
      </c>
      <c r="O284">
        <v>3</v>
      </c>
      <c r="P284">
        <v>0</v>
      </c>
      <c r="Q284">
        <v>0</v>
      </c>
      <c r="R284">
        <v>1</v>
      </c>
      <c r="S284">
        <v>16</v>
      </c>
      <c r="T284">
        <v>39</v>
      </c>
    </row>
    <row r="285" spans="1:20" x14ac:dyDescent="0.35">
      <c r="A285" s="2" t="s">
        <v>496</v>
      </c>
      <c r="B285" t="s">
        <v>502</v>
      </c>
      <c r="C285" t="s">
        <v>497</v>
      </c>
      <c r="D285" t="s">
        <v>503</v>
      </c>
      <c r="E285" t="s">
        <v>23</v>
      </c>
      <c r="F285" t="s">
        <v>24</v>
      </c>
      <c r="G285" t="s">
        <v>145</v>
      </c>
      <c r="H285">
        <v>180</v>
      </c>
      <c r="I285">
        <v>28</v>
      </c>
      <c r="J285">
        <v>0</v>
      </c>
      <c r="K285">
        <v>2</v>
      </c>
      <c r="L285">
        <v>0</v>
      </c>
      <c r="M285">
        <v>1</v>
      </c>
      <c r="N285">
        <v>1</v>
      </c>
      <c r="O285">
        <v>1</v>
      </c>
      <c r="P285">
        <v>0</v>
      </c>
      <c r="Q285">
        <v>1</v>
      </c>
      <c r="R285">
        <v>1</v>
      </c>
      <c r="S285">
        <v>7</v>
      </c>
      <c r="T285">
        <v>35</v>
      </c>
    </row>
    <row r="286" spans="1:20" x14ac:dyDescent="0.35">
      <c r="A286" s="2" t="s">
        <v>504</v>
      </c>
      <c r="B286" t="s">
        <v>505</v>
      </c>
      <c r="C286" t="s">
        <v>506</v>
      </c>
      <c r="D286" t="s">
        <v>507</v>
      </c>
      <c r="E286" t="s">
        <v>23</v>
      </c>
      <c r="F286" t="s">
        <v>206</v>
      </c>
      <c r="G286" t="s">
        <v>34</v>
      </c>
      <c r="H286">
        <v>180</v>
      </c>
      <c r="I286">
        <v>18</v>
      </c>
      <c r="J286">
        <v>0</v>
      </c>
      <c r="K286">
        <v>3</v>
      </c>
      <c r="L286">
        <v>0</v>
      </c>
      <c r="M286">
        <v>0</v>
      </c>
      <c r="N286">
        <v>2</v>
      </c>
      <c r="O286">
        <v>4</v>
      </c>
      <c r="P286">
        <v>0</v>
      </c>
      <c r="Q286">
        <v>2</v>
      </c>
      <c r="R286">
        <v>1</v>
      </c>
      <c r="S286">
        <v>12</v>
      </c>
      <c r="T286">
        <v>30</v>
      </c>
    </row>
    <row r="287" spans="1:20" x14ac:dyDescent="0.35">
      <c r="A287" s="2" t="s">
        <v>508</v>
      </c>
      <c r="B287" t="s">
        <v>509</v>
      </c>
      <c r="C287" t="s">
        <v>510</v>
      </c>
      <c r="D287" t="s">
        <v>511</v>
      </c>
      <c r="E287" t="s">
        <v>23</v>
      </c>
      <c r="F287" t="s">
        <v>206</v>
      </c>
      <c r="G287" t="s">
        <v>34</v>
      </c>
      <c r="H287">
        <v>180</v>
      </c>
      <c r="I287">
        <v>18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18</v>
      </c>
    </row>
    <row r="288" spans="1:20" x14ac:dyDescent="0.35">
      <c r="A288" s="2" t="s">
        <v>508</v>
      </c>
      <c r="B288" t="s">
        <v>512</v>
      </c>
      <c r="C288" t="s">
        <v>510</v>
      </c>
      <c r="D288" t="s">
        <v>513</v>
      </c>
      <c r="E288" t="s">
        <v>23</v>
      </c>
      <c r="F288" t="s">
        <v>206</v>
      </c>
      <c r="G288" t="s">
        <v>34</v>
      </c>
      <c r="H288">
        <v>180</v>
      </c>
      <c r="I288">
        <v>89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89</v>
      </c>
    </row>
    <row r="289" spans="1:20" x14ac:dyDescent="0.35">
      <c r="A289" s="2" t="s">
        <v>508</v>
      </c>
      <c r="B289" t="s">
        <v>514</v>
      </c>
      <c r="C289" t="s">
        <v>510</v>
      </c>
      <c r="D289" t="s">
        <v>515</v>
      </c>
      <c r="E289" t="s">
        <v>23</v>
      </c>
      <c r="F289" t="s">
        <v>206</v>
      </c>
      <c r="G289" t="s">
        <v>34</v>
      </c>
      <c r="H289">
        <v>180</v>
      </c>
      <c r="I289">
        <v>18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18</v>
      </c>
    </row>
    <row r="290" spans="1:20" x14ac:dyDescent="0.35">
      <c r="A290" s="2" t="s">
        <v>508</v>
      </c>
      <c r="B290" t="s">
        <v>516</v>
      </c>
      <c r="C290" t="s">
        <v>510</v>
      </c>
      <c r="D290" t="s">
        <v>517</v>
      </c>
      <c r="E290" t="s">
        <v>23</v>
      </c>
      <c r="F290" t="s">
        <v>206</v>
      </c>
      <c r="G290" t="s">
        <v>34</v>
      </c>
      <c r="H290">
        <v>180</v>
      </c>
      <c r="I290">
        <v>18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18</v>
      </c>
    </row>
    <row r="291" spans="1:20" x14ac:dyDescent="0.35">
      <c r="A291" s="2" t="s">
        <v>518</v>
      </c>
      <c r="B291" t="s">
        <v>519</v>
      </c>
      <c r="C291" t="s">
        <v>520</v>
      </c>
      <c r="D291" t="s">
        <v>521</v>
      </c>
      <c r="E291" t="s">
        <v>23</v>
      </c>
      <c r="F291" t="s">
        <v>206</v>
      </c>
      <c r="G291" t="s">
        <v>34</v>
      </c>
      <c r="H291">
        <v>180</v>
      </c>
      <c r="I291">
        <v>40</v>
      </c>
      <c r="J291">
        <v>0</v>
      </c>
      <c r="K291">
        <v>2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2</v>
      </c>
      <c r="T291">
        <v>42</v>
      </c>
    </row>
    <row r="292" spans="1:20" x14ac:dyDescent="0.35">
      <c r="A292" s="2" t="s">
        <v>518</v>
      </c>
      <c r="B292" t="s">
        <v>426</v>
      </c>
      <c r="C292" t="s">
        <v>520</v>
      </c>
      <c r="D292" t="s">
        <v>427</v>
      </c>
      <c r="E292" t="s">
        <v>23</v>
      </c>
      <c r="F292" t="s">
        <v>206</v>
      </c>
      <c r="G292" t="s">
        <v>34</v>
      </c>
      <c r="H292">
        <v>180</v>
      </c>
      <c r="I292">
        <v>64</v>
      </c>
      <c r="J292">
        <v>0</v>
      </c>
      <c r="K292">
        <v>5</v>
      </c>
      <c r="L292">
        <v>0</v>
      </c>
      <c r="M292">
        <v>0</v>
      </c>
      <c r="N292">
        <v>5</v>
      </c>
      <c r="O292">
        <v>6</v>
      </c>
      <c r="P292">
        <v>0</v>
      </c>
      <c r="Q292">
        <v>6</v>
      </c>
      <c r="R292">
        <v>3</v>
      </c>
      <c r="S292">
        <v>25</v>
      </c>
      <c r="T292">
        <v>89</v>
      </c>
    </row>
    <row r="293" spans="1:20" x14ac:dyDescent="0.35">
      <c r="A293" s="2" t="s">
        <v>522</v>
      </c>
      <c r="B293" t="s">
        <v>147</v>
      </c>
      <c r="C293" t="s">
        <v>523</v>
      </c>
      <c r="D293" t="s">
        <v>149</v>
      </c>
      <c r="E293" t="s">
        <v>23</v>
      </c>
      <c r="F293" t="s">
        <v>24</v>
      </c>
      <c r="G293" t="s">
        <v>25</v>
      </c>
      <c r="H293">
        <v>240</v>
      </c>
      <c r="I293">
        <v>61</v>
      </c>
      <c r="J293">
        <v>3</v>
      </c>
      <c r="K293">
        <v>3</v>
      </c>
      <c r="L293">
        <v>0</v>
      </c>
      <c r="M293">
        <v>0</v>
      </c>
      <c r="N293">
        <v>1</v>
      </c>
      <c r="O293">
        <v>0</v>
      </c>
      <c r="P293">
        <v>0</v>
      </c>
      <c r="Q293">
        <v>1</v>
      </c>
      <c r="R293">
        <v>1</v>
      </c>
      <c r="S293">
        <v>6</v>
      </c>
      <c r="T293">
        <v>70</v>
      </c>
    </row>
    <row r="294" spans="1:20" x14ac:dyDescent="0.35">
      <c r="A294" s="2" t="s">
        <v>522</v>
      </c>
      <c r="B294" t="s">
        <v>150</v>
      </c>
      <c r="C294" t="s">
        <v>523</v>
      </c>
      <c r="D294" t="s">
        <v>151</v>
      </c>
      <c r="E294" t="s">
        <v>23</v>
      </c>
      <c r="F294" t="s">
        <v>24</v>
      </c>
      <c r="G294" t="s">
        <v>25</v>
      </c>
      <c r="H294">
        <v>240</v>
      </c>
      <c r="I294">
        <v>46</v>
      </c>
      <c r="J294">
        <v>2</v>
      </c>
      <c r="K294">
        <v>5</v>
      </c>
      <c r="L294">
        <v>0</v>
      </c>
      <c r="M294">
        <v>0</v>
      </c>
      <c r="N294">
        <v>2</v>
      </c>
      <c r="O294">
        <v>0</v>
      </c>
      <c r="P294">
        <v>0</v>
      </c>
      <c r="Q294">
        <v>2</v>
      </c>
      <c r="R294">
        <v>3</v>
      </c>
      <c r="S294">
        <v>12</v>
      </c>
      <c r="T294">
        <v>60</v>
      </c>
    </row>
    <row r="295" spans="1:20" x14ac:dyDescent="0.35">
      <c r="A295" s="2" t="s">
        <v>522</v>
      </c>
      <c r="B295" t="s">
        <v>154</v>
      </c>
      <c r="C295" t="s">
        <v>523</v>
      </c>
      <c r="D295" t="s">
        <v>155</v>
      </c>
      <c r="E295" t="s">
        <v>23</v>
      </c>
      <c r="F295" t="s">
        <v>24</v>
      </c>
      <c r="G295" t="s">
        <v>25</v>
      </c>
      <c r="H295">
        <v>240</v>
      </c>
      <c r="I295">
        <v>54</v>
      </c>
      <c r="J295">
        <v>2</v>
      </c>
      <c r="K295">
        <v>1</v>
      </c>
      <c r="L295">
        <v>0</v>
      </c>
      <c r="M295">
        <v>0</v>
      </c>
      <c r="N295">
        <v>1</v>
      </c>
      <c r="O295">
        <v>0</v>
      </c>
      <c r="P295">
        <v>0</v>
      </c>
      <c r="Q295">
        <v>1</v>
      </c>
      <c r="R295">
        <v>1</v>
      </c>
      <c r="S295">
        <v>4</v>
      </c>
      <c r="T295">
        <v>60</v>
      </c>
    </row>
    <row r="296" spans="1:20" x14ac:dyDescent="0.35">
      <c r="A296" s="2" t="s">
        <v>522</v>
      </c>
      <c r="B296" t="s">
        <v>227</v>
      </c>
      <c r="C296" t="s">
        <v>523</v>
      </c>
      <c r="D296" t="s">
        <v>228</v>
      </c>
      <c r="E296" t="s">
        <v>23</v>
      </c>
      <c r="F296" t="s">
        <v>24</v>
      </c>
      <c r="G296" t="s">
        <v>25</v>
      </c>
      <c r="H296">
        <v>240</v>
      </c>
      <c r="I296">
        <v>43</v>
      </c>
      <c r="J296">
        <v>1</v>
      </c>
      <c r="K296">
        <v>1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1</v>
      </c>
      <c r="R296">
        <v>0</v>
      </c>
      <c r="S296">
        <v>2</v>
      </c>
      <c r="T296">
        <v>46</v>
      </c>
    </row>
    <row r="297" spans="1:20" x14ac:dyDescent="0.35">
      <c r="A297" s="2" t="s">
        <v>522</v>
      </c>
      <c r="B297" t="s">
        <v>156</v>
      </c>
      <c r="C297" t="s">
        <v>523</v>
      </c>
      <c r="D297" t="s">
        <v>157</v>
      </c>
      <c r="E297" t="s">
        <v>23</v>
      </c>
      <c r="F297" t="s">
        <v>24</v>
      </c>
      <c r="G297" t="s">
        <v>25</v>
      </c>
      <c r="H297">
        <v>240</v>
      </c>
      <c r="I297">
        <v>48</v>
      </c>
      <c r="J297">
        <v>3</v>
      </c>
      <c r="K297">
        <v>5</v>
      </c>
      <c r="L297">
        <v>0</v>
      </c>
      <c r="M297">
        <v>0</v>
      </c>
      <c r="N297">
        <v>1</v>
      </c>
      <c r="O297">
        <v>0</v>
      </c>
      <c r="P297">
        <v>0</v>
      </c>
      <c r="Q297">
        <v>1</v>
      </c>
      <c r="R297">
        <v>2</v>
      </c>
      <c r="S297">
        <v>9</v>
      </c>
      <c r="T297">
        <v>60</v>
      </c>
    </row>
    <row r="298" spans="1:20" x14ac:dyDescent="0.35">
      <c r="A298" s="2" t="s">
        <v>522</v>
      </c>
      <c r="B298" t="s">
        <v>229</v>
      </c>
      <c r="C298" t="s">
        <v>523</v>
      </c>
      <c r="D298" t="s">
        <v>230</v>
      </c>
      <c r="E298" t="s">
        <v>23</v>
      </c>
      <c r="F298" t="s">
        <v>24</v>
      </c>
      <c r="G298" t="s">
        <v>25</v>
      </c>
      <c r="H298">
        <v>240</v>
      </c>
      <c r="I298">
        <v>64</v>
      </c>
      <c r="J298">
        <v>1</v>
      </c>
      <c r="K298">
        <v>2</v>
      </c>
      <c r="L298">
        <v>0</v>
      </c>
      <c r="M298">
        <v>0</v>
      </c>
      <c r="N298">
        <v>1</v>
      </c>
      <c r="O298">
        <v>0</v>
      </c>
      <c r="P298">
        <v>0</v>
      </c>
      <c r="Q298">
        <v>1</v>
      </c>
      <c r="R298">
        <v>1</v>
      </c>
      <c r="S298">
        <v>5</v>
      </c>
      <c r="T298">
        <v>70</v>
      </c>
    </row>
    <row r="299" spans="1:20" x14ac:dyDescent="0.35">
      <c r="A299" s="2" t="s">
        <v>522</v>
      </c>
      <c r="B299" t="s">
        <v>524</v>
      </c>
      <c r="C299" t="s">
        <v>523</v>
      </c>
      <c r="D299" t="s">
        <v>525</v>
      </c>
      <c r="E299" t="s">
        <v>23</v>
      </c>
      <c r="F299" t="s">
        <v>24</v>
      </c>
      <c r="G299" t="s">
        <v>25</v>
      </c>
      <c r="H299">
        <v>240</v>
      </c>
      <c r="I299">
        <v>30</v>
      </c>
      <c r="J299">
        <v>1</v>
      </c>
      <c r="K299">
        <v>1</v>
      </c>
      <c r="L299">
        <v>0</v>
      </c>
      <c r="M299">
        <v>0</v>
      </c>
      <c r="N299">
        <v>1</v>
      </c>
      <c r="O299">
        <v>0</v>
      </c>
      <c r="P299">
        <v>0</v>
      </c>
      <c r="Q299">
        <v>1</v>
      </c>
      <c r="R299">
        <v>1</v>
      </c>
      <c r="S299">
        <v>4</v>
      </c>
      <c r="T299">
        <v>35</v>
      </c>
    </row>
    <row r="300" spans="1:20" x14ac:dyDescent="0.35">
      <c r="A300" s="2" t="s">
        <v>522</v>
      </c>
      <c r="B300" t="s">
        <v>526</v>
      </c>
      <c r="C300" t="s">
        <v>523</v>
      </c>
      <c r="D300" t="s">
        <v>527</v>
      </c>
      <c r="E300" t="s">
        <v>23</v>
      </c>
      <c r="F300" t="s">
        <v>24</v>
      </c>
      <c r="G300" t="s">
        <v>25</v>
      </c>
      <c r="H300">
        <v>240</v>
      </c>
      <c r="I300">
        <v>36</v>
      </c>
      <c r="J300">
        <v>2</v>
      </c>
      <c r="K300">
        <v>4</v>
      </c>
      <c r="L300">
        <v>0</v>
      </c>
      <c r="M300">
        <v>0</v>
      </c>
      <c r="N300">
        <v>1</v>
      </c>
      <c r="O300">
        <v>0</v>
      </c>
      <c r="P300">
        <v>0</v>
      </c>
      <c r="Q300">
        <v>1</v>
      </c>
      <c r="R300">
        <v>1</v>
      </c>
      <c r="S300">
        <v>7</v>
      </c>
      <c r="T300">
        <v>45</v>
      </c>
    </row>
    <row r="301" spans="1:20" x14ac:dyDescent="0.35">
      <c r="A301" s="2" t="s">
        <v>522</v>
      </c>
      <c r="B301" t="s">
        <v>327</v>
      </c>
      <c r="C301" t="s">
        <v>523</v>
      </c>
      <c r="D301" t="s">
        <v>328</v>
      </c>
      <c r="E301" t="s">
        <v>23</v>
      </c>
      <c r="F301" t="s">
        <v>24</v>
      </c>
      <c r="G301" t="s">
        <v>25</v>
      </c>
      <c r="H301">
        <v>240</v>
      </c>
      <c r="I301">
        <v>29</v>
      </c>
      <c r="J301">
        <v>1</v>
      </c>
      <c r="K301">
        <v>2</v>
      </c>
      <c r="L301">
        <v>0</v>
      </c>
      <c r="M301">
        <v>0</v>
      </c>
      <c r="N301">
        <v>1</v>
      </c>
      <c r="O301">
        <v>0</v>
      </c>
      <c r="P301">
        <v>0</v>
      </c>
      <c r="Q301">
        <v>1</v>
      </c>
      <c r="R301">
        <v>1</v>
      </c>
      <c r="S301">
        <v>5</v>
      </c>
      <c r="T301">
        <v>35</v>
      </c>
    </row>
    <row r="302" spans="1:20" x14ac:dyDescent="0.35">
      <c r="A302" s="2" t="s">
        <v>528</v>
      </c>
      <c r="B302" t="s">
        <v>529</v>
      </c>
      <c r="C302" t="s">
        <v>530</v>
      </c>
      <c r="D302" t="s">
        <v>531</v>
      </c>
      <c r="E302" t="s">
        <v>23</v>
      </c>
      <c r="F302" t="s">
        <v>24</v>
      </c>
      <c r="G302" t="s">
        <v>34</v>
      </c>
      <c r="H302">
        <v>180</v>
      </c>
      <c r="I302">
        <v>56</v>
      </c>
      <c r="J302">
        <v>3</v>
      </c>
      <c r="K302">
        <v>4</v>
      </c>
      <c r="L302">
        <v>0</v>
      </c>
      <c r="M302">
        <v>0</v>
      </c>
      <c r="N302">
        <v>2</v>
      </c>
      <c r="O302">
        <v>0</v>
      </c>
      <c r="P302">
        <v>0</v>
      </c>
      <c r="Q302">
        <v>3</v>
      </c>
      <c r="R302">
        <v>3</v>
      </c>
      <c r="S302">
        <v>12</v>
      </c>
      <c r="T302">
        <v>71</v>
      </c>
    </row>
    <row r="303" spans="1:20" x14ac:dyDescent="0.35">
      <c r="A303" s="2" t="s">
        <v>528</v>
      </c>
      <c r="B303" t="s">
        <v>330</v>
      </c>
      <c r="C303" t="s">
        <v>530</v>
      </c>
      <c r="D303" t="s">
        <v>332</v>
      </c>
      <c r="E303" t="s">
        <v>23</v>
      </c>
      <c r="F303" t="s">
        <v>24</v>
      </c>
      <c r="G303" t="s">
        <v>34</v>
      </c>
      <c r="H303">
        <v>180</v>
      </c>
      <c r="I303">
        <v>122</v>
      </c>
      <c r="J303">
        <v>10</v>
      </c>
      <c r="K303">
        <v>5</v>
      </c>
      <c r="L303">
        <v>2</v>
      </c>
      <c r="M303">
        <v>2</v>
      </c>
      <c r="N303">
        <v>7</v>
      </c>
      <c r="O303">
        <v>0</v>
      </c>
      <c r="P303">
        <v>0</v>
      </c>
      <c r="Q303">
        <v>6</v>
      </c>
      <c r="R303">
        <v>21</v>
      </c>
      <c r="S303">
        <v>43</v>
      </c>
      <c r="T303">
        <v>175</v>
      </c>
    </row>
    <row r="304" spans="1:20" x14ac:dyDescent="0.35">
      <c r="A304" s="2" t="s">
        <v>528</v>
      </c>
      <c r="B304" t="s">
        <v>532</v>
      </c>
      <c r="C304" t="s">
        <v>530</v>
      </c>
      <c r="D304" t="s">
        <v>533</v>
      </c>
      <c r="E304" t="s">
        <v>23</v>
      </c>
      <c r="F304" t="s">
        <v>24</v>
      </c>
      <c r="G304" t="s">
        <v>34</v>
      </c>
      <c r="H304">
        <v>180</v>
      </c>
      <c r="I304">
        <v>100</v>
      </c>
      <c r="J304">
        <v>3</v>
      </c>
      <c r="K304">
        <v>10</v>
      </c>
      <c r="L304">
        <v>2</v>
      </c>
      <c r="M304">
        <v>2</v>
      </c>
      <c r="N304">
        <v>14</v>
      </c>
      <c r="O304">
        <v>0</v>
      </c>
      <c r="P304">
        <v>0</v>
      </c>
      <c r="Q304">
        <v>6</v>
      </c>
      <c r="R304">
        <v>10</v>
      </c>
      <c r="S304">
        <v>44</v>
      </c>
      <c r="T304">
        <v>147</v>
      </c>
    </row>
    <row r="305" spans="1:20" x14ac:dyDescent="0.35">
      <c r="A305" s="2" t="s">
        <v>528</v>
      </c>
      <c r="B305" t="s">
        <v>534</v>
      </c>
      <c r="C305" t="s">
        <v>530</v>
      </c>
      <c r="D305" t="s">
        <v>535</v>
      </c>
      <c r="E305" t="s">
        <v>23</v>
      </c>
      <c r="F305" t="s">
        <v>24</v>
      </c>
      <c r="G305" t="s">
        <v>34</v>
      </c>
      <c r="H305">
        <v>180</v>
      </c>
      <c r="I305">
        <v>55</v>
      </c>
      <c r="J305">
        <v>5</v>
      </c>
      <c r="K305">
        <v>2</v>
      </c>
      <c r="L305">
        <v>0</v>
      </c>
      <c r="M305">
        <v>0</v>
      </c>
      <c r="N305">
        <v>1</v>
      </c>
      <c r="O305">
        <v>0</v>
      </c>
      <c r="P305">
        <v>0</v>
      </c>
      <c r="Q305">
        <v>3</v>
      </c>
      <c r="R305">
        <v>6</v>
      </c>
      <c r="S305">
        <v>12</v>
      </c>
      <c r="T305">
        <v>72</v>
      </c>
    </row>
    <row r="306" spans="1:20" x14ac:dyDescent="0.35">
      <c r="A306" s="2" t="s">
        <v>528</v>
      </c>
      <c r="B306" t="s">
        <v>536</v>
      </c>
      <c r="C306" t="s">
        <v>530</v>
      </c>
      <c r="D306" t="s">
        <v>537</v>
      </c>
      <c r="E306" t="s">
        <v>23</v>
      </c>
      <c r="F306" t="s">
        <v>24</v>
      </c>
      <c r="G306" t="s">
        <v>34</v>
      </c>
      <c r="H306">
        <v>180</v>
      </c>
      <c r="I306">
        <v>46</v>
      </c>
      <c r="J306">
        <v>2</v>
      </c>
      <c r="K306">
        <v>4</v>
      </c>
      <c r="L306">
        <v>0</v>
      </c>
      <c r="M306">
        <v>0</v>
      </c>
      <c r="N306">
        <v>3</v>
      </c>
      <c r="O306">
        <v>0</v>
      </c>
      <c r="P306">
        <v>0</v>
      </c>
      <c r="Q306">
        <v>3</v>
      </c>
      <c r="R306">
        <v>3</v>
      </c>
      <c r="S306">
        <v>13</v>
      </c>
      <c r="T306">
        <v>61</v>
      </c>
    </row>
    <row r="307" spans="1:20" x14ac:dyDescent="0.35">
      <c r="A307" s="2" t="s">
        <v>528</v>
      </c>
      <c r="B307" t="s">
        <v>176</v>
      </c>
      <c r="C307" t="s">
        <v>530</v>
      </c>
      <c r="D307" t="s">
        <v>177</v>
      </c>
      <c r="E307" t="s">
        <v>23</v>
      </c>
      <c r="F307" t="s">
        <v>24</v>
      </c>
      <c r="G307" t="s">
        <v>34</v>
      </c>
      <c r="H307">
        <v>180</v>
      </c>
      <c r="I307">
        <v>106</v>
      </c>
      <c r="J307">
        <v>7</v>
      </c>
      <c r="K307">
        <v>4</v>
      </c>
      <c r="L307">
        <v>0</v>
      </c>
      <c r="M307">
        <v>0</v>
      </c>
      <c r="N307">
        <v>1</v>
      </c>
      <c r="O307">
        <v>0</v>
      </c>
      <c r="P307">
        <v>0</v>
      </c>
      <c r="Q307">
        <v>3</v>
      </c>
      <c r="R307">
        <v>7</v>
      </c>
      <c r="S307">
        <v>15</v>
      </c>
      <c r="T307">
        <v>128</v>
      </c>
    </row>
    <row r="308" spans="1:20" x14ac:dyDescent="0.35">
      <c r="A308" s="2" t="s">
        <v>528</v>
      </c>
      <c r="B308" t="s">
        <v>462</v>
      </c>
      <c r="C308" t="s">
        <v>530</v>
      </c>
      <c r="D308" t="s">
        <v>463</v>
      </c>
      <c r="E308" t="s">
        <v>23</v>
      </c>
      <c r="F308" t="s">
        <v>24</v>
      </c>
      <c r="G308" t="s">
        <v>34</v>
      </c>
      <c r="H308">
        <v>180</v>
      </c>
      <c r="I308">
        <v>89</v>
      </c>
      <c r="J308">
        <v>2</v>
      </c>
      <c r="K308">
        <v>8</v>
      </c>
      <c r="L308">
        <v>0</v>
      </c>
      <c r="M308">
        <v>0</v>
      </c>
      <c r="N308">
        <v>3</v>
      </c>
      <c r="O308">
        <v>0</v>
      </c>
      <c r="P308">
        <v>0</v>
      </c>
      <c r="Q308">
        <v>3</v>
      </c>
      <c r="R308">
        <v>3</v>
      </c>
      <c r="S308">
        <v>17</v>
      </c>
      <c r="T308">
        <v>108</v>
      </c>
    </row>
    <row r="309" spans="1:20" x14ac:dyDescent="0.35">
      <c r="A309" s="2" t="s">
        <v>528</v>
      </c>
      <c r="B309" t="s">
        <v>95</v>
      </c>
      <c r="C309" t="s">
        <v>530</v>
      </c>
      <c r="D309" t="s">
        <v>96</v>
      </c>
      <c r="E309" t="s">
        <v>23</v>
      </c>
      <c r="F309" t="s">
        <v>24</v>
      </c>
      <c r="G309" t="s">
        <v>34</v>
      </c>
      <c r="H309">
        <v>180</v>
      </c>
      <c r="I309">
        <v>55</v>
      </c>
      <c r="J309">
        <v>2</v>
      </c>
      <c r="K309">
        <v>1</v>
      </c>
      <c r="L309">
        <v>0</v>
      </c>
      <c r="M309">
        <v>0</v>
      </c>
      <c r="N309">
        <v>2</v>
      </c>
      <c r="O309">
        <v>0</v>
      </c>
      <c r="P309">
        <v>0</v>
      </c>
      <c r="Q309">
        <v>3</v>
      </c>
      <c r="R309">
        <v>4</v>
      </c>
      <c r="S309">
        <v>10</v>
      </c>
      <c r="T309">
        <v>67</v>
      </c>
    </row>
    <row r="310" spans="1:20" x14ac:dyDescent="0.35">
      <c r="A310" s="2" t="s">
        <v>528</v>
      </c>
      <c r="B310" t="s">
        <v>263</v>
      </c>
      <c r="C310" t="s">
        <v>530</v>
      </c>
      <c r="D310" t="s">
        <v>264</v>
      </c>
      <c r="E310" t="s">
        <v>23</v>
      </c>
      <c r="F310" t="s">
        <v>24</v>
      </c>
      <c r="G310" t="s">
        <v>34</v>
      </c>
      <c r="H310">
        <v>180</v>
      </c>
      <c r="I310">
        <v>51</v>
      </c>
      <c r="J310">
        <v>3</v>
      </c>
      <c r="K310">
        <v>11</v>
      </c>
      <c r="L310">
        <v>0</v>
      </c>
      <c r="M310">
        <v>0</v>
      </c>
      <c r="N310">
        <v>4</v>
      </c>
      <c r="O310">
        <v>0</v>
      </c>
      <c r="P310">
        <v>0</v>
      </c>
      <c r="Q310">
        <v>3</v>
      </c>
      <c r="R310">
        <v>1</v>
      </c>
      <c r="S310">
        <v>19</v>
      </c>
      <c r="T310">
        <v>73</v>
      </c>
    </row>
    <row r="311" spans="1:20" x14ac:dyDescent="0.35">
      <c r="A311" s="2" t="s">
        <v>538</v>
      </c>
      <c r="B311" t="s">
        <v>359</v>
      </c>
      <c r="C311" t="s">
        <v>539</v>
      </c>
      <c r="D311" t="s">
        <v>360</v>
      </c>
      <c r="E311" t="s">
        <v>23</v>
      </c>
      <c r="F311" t="s">
        <v>24</v>
      </c>
      <c r="G311" t="s">
        <v>145</v>
      </c>
      <c r="H311">
        <v>180</v>
      </c>
      <c r="I311">
        <v>26</v>
      </c>
      <c r="J311">
        <v>1</v>
      </c>
      <c r="K311">
        <v>4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5</v>
      </c>
      <c r="R311">
        <v>4</v>
      </c>
      <c r="S311">
        <v>13</v>
      </c>
      <c r="T311">
        <v>40</v>
      </c>
    </row>
    <row r="312" spans="1:20" x14ac:dyDescent="0.35">
      <c r="A312" s="2" t="s">
        <v>538</v>
      </c>
      <c r="B312" t="s">
        <v>164</v>
      </c>
      <c r="C312" t="s">
        <v>539</v>
      </c>
      <c r="D312" t="s">
        <v>165</v>
      </c>
      <c r="E312" t="s">
        <v>23</v>
      </c>
      <c r="F312" t="s">
        <v>24</v>
      </c>
      <c r="G312" t="s">
        <v>34</v>
      </c>
      <c r="H312">
        <v>180</v>
      </c>
      <c r="I312">
        <v>41</v>
      </c>
      <c r="J312">
        <v>1</v>
      </c>
      <c r="K312">
        <v>20</v>
      </c>
      <c r="L312">
        <v>0</v>
      </c>
      <c r="M312">
        <v>0</v>
      </c>
      <c r="N312">
        <v>15</v>
      </c>
      <c r="O312">
        <v>0</v>
      </c>
      <c r="P312">
        <v>0</v>
      </c>
      <c r="Q312">
        <v>16</v>
      </c>
      <c r="R312">
        <v>7</v>
      </c>
      <c r="S312">
        <v>58</v>
      </c>
      <c r="T312">
        <v>100</v>
      </c>
    </row>
    <row r="313" spans="1:20" x14ac:dyDescent="0.35">
      <c r="A313" s="2" t="s">
        <v>538</v>
      </c>
      <c r="B313" t="s">
        <v>540</v>
      </c>
      <c r="C313" t="s">
        <v>539</v>
      </c>
      <c r="D313" t="s">
        <v>541</v>
      </c>
      <c r="E313" t="s">
        <v>23</v>
      </c>
      <c r="F313" t="s">
        <v>24</v>
      </c>
      <c r="G313" t="s">
        <v>34</v>
      </c>
      <c r="H313">
        <v>180</v>
      </c>
      <c r="I313">
        <v>70</v>
      </c>
      <c r="J313">
        <v>3</v>
      </c>
      <c r="K313">
        <v>6</v>
      </c>
      <c r="L313">
        <v>2</v>
      </c>
      <c r="M313">
        <v>2</v>
      </c>
      <c r="N313">
        <v>6</v>
      </c>
      <c r="O313">
        <v>0</v>
      </c>
      <c r="P313">
        <v>0</v>
      </c>
      <c r="Q313">
        <v>2</v>
      </c>
      <c r="R313">
        <v>6</v>
      </c>
      <c r="S313">
        <v>24</v>
      </c>
      <c r="T313">
        <v>97</v>
      </c>
    </row>
    <row r="314" spans="1:20" x14ac:dyDescent="0.35">
      <c r="A314" s="2" t="s">
        <v>538</v>
      </c>
      <c r="B314" t="s">
        <v>542</v>
      </c>
      <c r="C314" t="s">
        <v>539</v>
      </c>
      <c r="D314" t="s">
        <v>543</v>
      </c>
      <c r="E314" t="s">
        <v>23</v>
      </c>
      <c r="F314" t="s">
        <v>24</v>
      </c>
      <c r="G314" t="s">
        <v>34</v>
      </c>
      <c r="H314">
        <v>180</v>
      </c>
      <c r="I314">
        <v>58</v>
      </c>
      <c r="J314">
        <v>4</v>
      </c>
      <c r="K314">
        <v>20</v>
      </c>
      <c r="L314">
        <v>10</v>
      </c>
      <c r="M314">
        <v>2</v>
      </c>
      <c r="N314">
        <v>4</v>
      </c>
      <c r="O314">
        <v>0</v>
      </c>
      <c r="P314">
        <v>0</v>
      </c>
      <c r="Q314">
        <v>10</v>
      </c>
      <c r="R314">
        <v>7</v>
      </c>
      <c r="S314">
        <v>53</v>
      </c>
      <c r="T314">
        <v>115</v>
      </c>
    </row>
    <row r="315" spans="1:20" x14ac:dyDescent="0.35">
      <c r="A315" s="2" t="s">
        <v>538</v>
      </c>
      <c r="B315" t="s">
        <v>544</v>
      </c>
      <c r="C315" t="s">
        <v>539</v>
      </c>
      <c r="D315" t="s">
        <v>545</v>
      </c>
      <c r="E315" t="s">
        <v>23</v>
      </c>
      <c r="F315" t="s">
        <v>24</v>
      </c>
      <c r="G315" t="s">
        <v>34</v>
      </c>
      <c r="H315">
        <v>180</v>
      </c>
      <c r="I315">
        <v>35</v>
      </c>
      <c r="J315">
        <v>0</v>
      </c>
      <c r="K315">
        <v>3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2</v>
      </c>
      <c r="R315">
        <v>6</v>
      </c>
      <c r="S315">
        <v>11</v>
      </c>
      <c r="T315">
        <v>46</v>
      </c>
    </row>
    <row r="316" spans="1:20" x14ac:dyDescent="0.35">
      <c r="A316" s="2" t="s">
        <v>538</v>
      </c>
      <c r="B316" t="s">
        <v>57</v>
      </c>
      <c r="C316" t="s">
        <v>539</v>
      </c>
      <c r="D316" t="s">
        <v>58</v>
      </c>
      <c r="E316" t="s">
        <v>23</v>
      </c>
      <c r="F316" t="s">
        <v>24</v>
      </c>
      <c r="G316" t="s">
        <v>34</v>
      </c>
      <c r="H316">
        <v>180</v>
      </c>
      <c r="I316">
        <v>138</v>
      </c>
      <c r="J316">
        <v>5</v>
      </c>
      <c r="K316">
        <v>2</v>
      </c>
      <c r="L316">
        <v>1</v>
      </c>
      <c r="M316">
        <v>1</v>
      </c>
      <c r="N316">
        <v>1</v>
      </c>
      <c r="O316">
        <v>0</v>
      </c>
      <c r="P316">
        <v>0</v>
      </c>
      <c r="Q316">
        <v>1</v>
      </c>
      <c r="R316">
        <v>1</v>
      </c>
      <c r="S316">
        <v>7</v>
      </c>
      <c r="T316">
        <v>150</v>
      </c>
    </row>
    <row r="317" spans="1:20" x14ac:dyDescent="0.35">
      <c r="A317" s="2" t="s">
        <v>538</v>
      </c>
      <c r="B317" t="s">
        <v>546</v>
      </c>
      <c r="C317" t="s">
        <v>539</v>
      </c>
      <c r="D317" t="s">
        <v>547</v>
      </c>
      <c r="E317" t="s">
        <v>23</v>
      </c>
      <c r="F317" t="s">
        <v>24</v>
      </c>
      <c r="G317" t="s">
        <v>34</v>
      </c>
      <c r="H317">
        <v>180</v>
      </c>
      <c r="I317">
        <v>94</v>
      </c>
      <c r="J317">
        <v>1</v>
      </c>
      <c r="K317">
        <v>5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5</v>
      </c>
      <c r="T317">
        <v>100</v>
      </c>
    </row>
    <row r="318" spans="1:20" x14ac:dyDescent="0.35">
      <c r="A318" s="2" t="s">
        <v>538</v>
      </c>
      <c r="B318" t="s">
        <v>548</v>
      </c>
      <c r="C318" t="s">
        <v>539</v>
      </c>
      <c r="D318" t="s">
        <v>549</v>
      </c>
      <c r="E318" t="s">
        <v>23</v>
      </c>
      <c r="F318" t="s">
        <v>24</v>
      </c>
      <c r="G318" t="s">
        <v>34</v>
      </c>
      <c r="H318">
        <v>180</v>
      </c>
      <c r="I318">
        <v>36</v>
      </c>
      <c r="J318">
        <v>1</v>
      </c>
      <c r="K318">
        <v>2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1</v>
      </c>
      <c r="S318">
        <v>3</v>
      </c>
      <c r="T318">
        <v>40</v>
      </c>
    </row>
    <row r="319" spans="1:20" x14ac:dyDescent="0.35">
      <c r="A319" s="2" t="s">
        <v>538</v>
      </c>
      <c r="B319" t="s">
        <v>172</v>
      </c>
      <c r="C319" t="s">
        <v>539</v>
      </c>
      <c r="D319" t="s">
        <v>173</v>
      </c>
      <c r="E319" t="s">
        <v>23</v>
      </c>
      <c r="F319" t="s">
        <v>24</v>
      </c>
      <c r="G319" t="s">
        <v>34</v>
      </c>
      <c r="H319">
        <v>180</v>
      </c>
      <c r="I319">
        <v>104</v>
      </c>
      <c r="J319">
        <v>2</v>
      </c>
      <c r="K319">
        <v>8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2</v>
      </c>
      <c r="R319">
        <v>4</v>
      </c>
      <c r="S319">
        <v>14</v>
      </c>
      <c r="T319">
        <v>120</v>
      </c>
    </row>
    <row r="320" spans="1:20" x14ac:dyDescent="0.35">
      <c r="A320" s="2" t="s">
        <v>538</v>
      </c>
      <c r="B320" t="s">
        <v>550</v>
      </c>
      <c r="C320" t="s">
        <v>539</v>
      </c>
      <c r="D320" t="s">
        <v>551</v>
      </c>
      <c r="E320" t="s">
        <v>23</v>
      </c>
      <c r="F320" t="s">
        <v>24</v>
      </c>
      <c r="G320" t="s">
        <v>34</v>
      </c>
      <c r="H320">
        <v>180</v>
      </c>
      <c r="I320">
        <v>30</v>
      </c>
      <c r="J320">
        <v>3</v>
      </c>
      <c r="K320">
        <v>6</v>
      </c>
      <c r="L320">
        <v>0</v>
      </c>
      <c r="M320">
        <v>1</v>
      </c>
      <c r="N320">
        <v>1</v>
      </c>
      <c r="O320">
        <v>0</v>
      </c>
      <c r="P320">
        <v>0</v>
      </c>
      <c r="Q320">
        <v>15</v>
      </c>
      <c r="R320">
        <v>4</v>
      </c>
      <c r="S320">
        <v>27</v>
      </c>
      <c r="T320">
        <v>60</v>
      </c>
    </row>
    <row r="321" spans="1:20" x14ac:dyDescent="0.35">
      <c r="A321" s="2" t="s">
        <v>538</v>
      </c>
      <c r="B321" t="s">
        <v>552</v>
      </c>
      <c r="C321" t="s">
        <v>539</v>
      </c>
      <c r="D321" t="s">
        <v>553</v>
      </c>
      <c r="E321" t="s">
        <v>23</v>
      </c>
      <c r="F321" t="s">
        <v>24</v>
      </c>
      <c r="G321" t="s">
        <v>34</v>
      </c>
      <c r="H321">
        <v>180</v>
      </c>
      <c r="I321">
        <v>29</v>
      </c>
      <c r="J321">
        <v>0</v>
      </c>
      <c r="K321">
        <v>2</v>
      </c>
      <c r="L321">
        <v>0</v>
      </c>
      <c r="M321">
        <v>0</v>
      </c>
      <c r="N321">
        <v>1</v>
      </c>
      <c r="O321">
        <v>0</v>
      </c>
      <c r="P321">
        <v>0</v>
      </c>
      <c r="Q321">
        <v>3</v>
      </c>
      <c r="R321">
        <v>5</v>
      </c>
      <c r="S321">
        <v>11</v>
      </c>
      <c r="T321">
        <v>40</v>
      </c>
    </row>
    <row r="322" spans="1:20" x14ac:dyDescent="0.35">
      <c r="A322" s="2" t="s">
        <v>538</v>
      </c>
      <c r="B322" t="s">
        <v>554</v>
      </c>
      <c r="C322" t="s">
        <v>539</v>
      </c>
      <c r="D322" t="s">
        <v>555</v>
      </c>
      <c r="E322" t="s">
        <v>23</v>
      </c>
      <c r="F322" t="s">
        <v>24</v>
      </c>
      <c r="G322" t="s">
        <v>34</v>
      </c>
      <c r="H322">
        <v>180</v>
      </c>
      <c r="I322">
        <v>23</v>
      </c>
      <c r="J322">
        <v>1</v>
      </c>
      <c r="K322">
        <v>3</v>
      </c>
      <c r="L322">
        <v>1</v>
      </c>
      <c r="M322">
        <v>0</v>
      </c>
      <c r="N322">
        <v>1</v>
      </c>
      <c r="O322">
        <v>0</v>
      </c>
      <c r="P322">
        <v>0</v>
      </c>
      <c r="Q322">
        <v>0</v>
      </c>
      <c r="R322">
        <v>1</v>
      </c>
      <c r="S322">
        <v>6</v>
      </c>
      <c r="T322">
        <v>30</v>
      </c>
    </row>
    <row r="323" spans="1:20" x14ac:dyDescent="0.35">
      <c r="A323" s="2" t="s">
        <v>556</v>
      </c>
      <c r="B323" t="s">
        <v>66</v>
      </c>
      <c r="C323" t="s">
        <v>557</v>
      </c>
      <c r="D323" t="s">
        <v>68</v>
      </c>
      <c r="E323" t="s">
        <v>23</v>
      </c>
      <c r="F323" t="s">
        <v>24</v>
      </c>
      <c r="G323" t="s">
        <v>34</v>
      </c>
      <c r="H323">
        <v>180</v>
      </c>
      <c r="I323">
        <v>18</v>
      </c>
      <c r="J323">
        <v>1</v>
      </c>
      <c r="K323">
        <v>11</v>
      </c>
      <c r="L323">
        <v>1</v>
      </c>
      <c r="M323">
        <v>7</v>
      </c>
      <c r="N323">
        <v>1</v>
      </c>
      <c r="O323">
        <v>8</v>
      </c>
      <c r="P323">
        <v>0</v>
      </c>
      <c r="Q323">
        <v>6</v>
      </c>
      <c r="R323">
        <v>2</v>
      </c>
      <c r="S323">
        <v>36</v>
      </c>
      <c r="T323">
        <v>55</v>
      </c>
    </row>
    <row r="324" spans="1:20" x14ac:dyDescent="0.35">
      <c r="A324" s="2" t="s">
        <v>556</v>
      </c>
      <c r="B324" t="s">
        <v>77</v>
      </c>
      <c r="C324" t="s">
        <v>557</v>
      </c>
      <c r="D324" t="s">
        <v>78</v>
      </c>
      <c r="E324" t="s">
        <v>23</v>
      </c>
      <c r="F324" t="s">
        <v>24</v>
      </c>
      <c r="G324" t="s">
        <v>34</v>
      </c>
      <c r="H324">
        <v>180</v>
      </c>
      <c r="I324">
        <v>30</v>
      </c>
      <c r="J324">
        <v>0</v>
      </c>
      <c r="K324">
        <v>1</v>
      </c>
      <c r="L324">
        <v>0</v>
      </c>
      <c r="M324">
        <v>1</v>
      </c>
      <c r="N324">
        <v>0</v>
      </c>
      <c r="O324">
        <v>1</v>
      </c>
      <c r="P324">
        <v>0</v>
      </c>
      <c r="Q324">
        <v>1</v>
      </c>
      <c r="R324">
        <v>1</v>
      </c>
      <c r="S324">
        <v>5</v>
      </c>
      <c r="T324">
        <v>35</v>
      </c>
    </row>
    <row r="325" spans="1:20" x14ac:dyDescent="0.35">
      <c r="A325" s="2" t="s">
        <v>556</v>
      </c>
      <c r="B325" t="s">
        <v>103</v>
      </c>
      <c r="C325" t="s">
        <v>557</v>
      </c>
      <c r="D325" t="s">
        <v>104</v>
      </c>
      <c r="E325" t="s">
        <v>23</v>
      </c>
      <c r="F325" t="s">
        <v>24</v>
      </c>
      <c r="G325" t="s">
        <v>34</v>
      </c>
      <c r="H325">
        <v>180</v>
      </c>
      <c r="I325">
        <v>38</v>
      </c>
      <c r="J325">
        <v>1</v>
      </c>
      <c r="K325">
        <v>9</v>
      </c>
      <c r="L325">
        <v>0</v>
      </c>
      <c r="M325">
        <v>5</v>
      </c>
      <c r="N325">
        <v>1</v>
      </c>
      <c r="O325">
        <v>5</v>
      </c>
      <c r="P325">
        <v>0</v>
      </c>
      <c r="Q325">
        <v>5</v>
      </c>
      <c r="R325">
        <v>1</v>
      </c>
      <c r="S325">
        <v>26</v>
      </c>
      <c r="T325">
        <v>65</v>
      </c>
    </row>
    <row r="326" spans="1:20" x14ac:dyDescent="0.35">
      <c r="A326" s="2" t="s">
        <v>556</v>
      </c>
      <c r="B326" t="s">
        <v>558</v>
      </c>
      <c r="C326" t="s">
        <v>557</v>
      </c>
      <c r="D326" t="s">
        <v>559</v>
      </c>
      <c r="E326" t="s">
        <v>23</v>
      </c>
      <c r="F326" t="s">
        <v>24</v>
      </c>
      <c r="G326" t="s">
        <v>34</v>
      </c>
      <c r="H326">
        <v>180</v>
      </c>
      <c r="I326">
        <v>15</v>
      </c>
      <c r="J326">
        <v>0</v>
      </c>
      <c r="K326">
        <v>2</v>
      </c>
      <c r="L326">
        <v>0</v>
      </c>
      <c r="M326">
        <v>5</v>
      </c>
      <c r="N326">
        <v>1</v>
      </c>
      <c r="O326">
        <v>6</v>
      </c>
      <c r="P326">
        <v>0</v>
      </c>
      <c r="Q326">
        <v>0</v>
      </c>
      <c r="R326">
        <v>1</v>
      </c>
      <c r="S326">
        <v>15</v>
      </c>
      <c r="T326">
        <v>30</v>
      </c>
    </row>
    <row r="327" spans="1:20" x14ac:dyDescent="0.35">
      <c r="A327" s="2" t="s">
        <v>560</v>
      </c>
      <c r="B327" t="s">
        <v>79</v>
      </c>
      <c r="C327" t="s">
        <v>561</v>
      </c>
      <c r="D327" t="s">
        <v>80</v>
      </c>
      <c r="E327" t="s">
        <v>23</v>
      </c>
      <c r="F327" t="s">
        <v>24</v>
      </c>
      <c r="G327" t="s">
        <v>34</v>
      </c>
      <c r="H327">
        <v>180</v>
      </c>
      <c r="I327">
        <v>40</v>
      </c>
      <c r="J327">
        <v>1</v>
      </c>
      <c r="K327">
        <v>3</v>
      </c>
      <c r="L327">
        <v>0</v>
      </c>
      <c r="M327">
        <v>1</v>
      </c>
      <c r="N327">
        <v>1</v>
      </c>
      <c r="O327">
        <v>2</v>
      </c>
      <c r="P327">
        <v>0</v>
      </c>
      <c r="Q327">
        <v>1</v>
      </c>
      <c r="R327">
        <v>1</v>
      </c>
      <c r="S327">
        <v>9</v>
      </c>
      <c r="T327">
        <v>50</v>
      </c>
    </row>
    <row r="328" spans="1:20" x14ac:dyDescent="0.35">
      <c r="A328" s="2" t="s">
        <v>560</v>
      </c>
      <c r="B328" t="s">
        <v>133</v>
      </c>
      <c r="C328" t="s">
        <v>561</v>
      </c>
      <c r="D328" t="s">
        <v>134</v>
      </c>
      <c r="E328" t="s">
        <v>23</v>
      </c>
      <c r="F328" t="s">
        <v>24</v>
      </c>
      <c r="G328" t="s">
        <v>34</v>
      </c>
      <c r="H328">
        <v>180</v>
      </c>
      <c r="I328">
        <v>25</v>
      </c>
      <c r="J328">
        <v>0</v>
      </c>
      <c r="K328">
        <v>3</v>
      </c>
      <c r="L328">
        <v>0</v>
      </c>
      <c r="M328">
        <v>2</v>
      </c>
      <c r="N328">
        <v>1</v>
      </c>
      <c r="O328">
        <v>2</v>
      </c>
      <c r="P328">
        <v>0</v>
      </c>
      <c r="Q328">
        <v>6</v>
      </c>
      <c r="R328">
        <v>1</v>
      </c>
      <c r="S328">
        <v>15</v>
      </c>
      <c r="T328">
        <v>40</v>
      </c>
    </row>
    <row r="329" spans="1:20" x14ac:dyDescent="0.35">
      <c r="A329" s="2" t="s">
        <v>560</v>
      </c>
      <c r="B329" t="s">
        <v>184</v>
      </c>
      <c r="C329" t="s">
        <v>561</v>
      </c>
      <c r="D329" t="s">
        <v>185</v>
      </c>
      <c r="E329" t="s">
        <v>23</v>
      </c>
      <c r="F329" t="s">
        <v>24</v>
      </c>
      <c r="G329" t="s">
        <v>34</v>
      </c>
      <c r="H329">
        <v>180</v>
      </c>
      <c r="I329">
        <v>40</v>
      </c>
      <c r="J329">
        <v>1</v>
      </c>
      <c r="K329">
        <v>3</v>
      </c>
      <c r="L329">
        <v>0</v>
      </c>
      <c r="M329">
        <v>2</v>
      </c>
      <c r="N329">
        <v>1</v>
      </c>
      <c r="O329">
        <v>2</v>
      </c>
      <c r="P329">
        <v>0</v>
      </c>
      <c r="Q329">
        <v>10</v>
      </c>
      <c r="R329">
        <v>1</v>
      </c>
      <c r="S329">
        <v>19</v>
      </c>
      <c r="T329">
        <v>60</v>
      </c>
    </row>
    <row r="330" spans="1:20" x14ac:dyDescent="0.35">
      <c r="A330" s="2" t="s">
        <v>560</v>
      </c>
      <c r="B330" t="s">
        <v>81</v>
      </c>
      <c r="C330" t="s">
        <v>561</v>
      </c>
      <c r="D330" t="s">
        <v>82</v>
      </c>
      <c r="E330" t="s">
        <v>23</v>
      </c>
      <c r="F330" t="s">
        <v>24</v>
      </c>
      <c r="G330" t="s">
        <v>34</v>
      </c>
      <c r="H330">
        <v>180</v>
      </c>
      <c r="I330">
        <v>40</v>
      </c>
      <c r="J330">
        <v>0</v>
      </c>
      <c r="K330">
        <v>1</v>
      </c>
      <c r="L330">
        <v>0</v>
      </c>
      <c r="M330">
        <v>2</v>
      </c>
      <c r="N330">
        <v>1</v>
      </c>
      <c r="O330">
        <v>2</v>
      </c>
      <c r="P330">
        <v>0</v>
      </c>
      <c r="Q330">
        <v>9</v>
      </c>
      <c r="R330">
        <v>1</v>
      </c>
      <c r="S330">
        <v>16</v>
      </c>
      <c r="T330">
        <v>56</v>
      </c>
    </row>
    <row r="331" spans="1:20" x14ac:dyDescent="0.35">
      <c r="A331" s="2" t="s">
        <v>560</v>
      </c>
      <c r="B331" t="s">
        <v>440</v>
      </c>
      <c r="C331" t="s">
        <v>561</v>
      </c>
      <c r="D331" t="s">
        <v>441</v>
      </c>
      <c r="E331" t="s">
        <v>23</v>
      </c>
      <c r="F331" t="s">
        <v>24</v>
      </c>
      <c r="G331" t="s">
        <v>34</v>
      </c>
      <c r="H331">
        <v>180</v>
      </c>
      <c r="I331">
        <v>15</v>
      </c>
      <c r="J331">
        <v>0</v>
      </c>
      <c r="K331">
        <v>6</v>
      </c>
      <c r="L331">
        <v>1</v>
      </c>
      <c r="M331">
        <v>2</v>
      </c>
      <c r="N331">
        <v>1</v>
      </c>
      <c r="O331">
        <v>1</v>
      </c>
      <c r="P331">
        <v>0</v>
      </c>
      <c r="Q331">
        <v>7</v>
      </c>
      <c r="R331">
        <v>1</v>
      </c>
      <c r="S331">
        <v>19</v>
      </c>
      <c r="T331">
        <v>34</v>
      </c>
    </row>
    <row r="332" spans="1:20" x14ac:dyDescent="0.35">
      <c r="A332" s="2" t="s">
        <v>560</v>
      </c>
      <c r="B332" t="s">
        <v>97</v>
      </c>
      <c r="C332" t="s">
        <v>561</v>
      </c>
      <c r="D332" t="s">
        <v>98</v>
      </c>
      <c r="E332" t="s">
        <v>23</v>
      </c>
      <c r="F332" t="s">
        <v>24</v>
      </c>
      <c r="G332" t="s">
        <v>34</v>
      </c>
      <c r="H332">
        <v>180</v>
      </c>
      <c r="I332">
        <v>27</v>
      </c>
      <c r="J332">
        <v>0</v>
      </c>
      <c r="K332">
        <v>3</v>
      </c>
      <c r="L332">
        <v>1</v>
      </c>
      <c r="M332">
        <v>2</v>
      </c>
      <c r="N332">
        <v>1</v>
      </c>
      <c r="O332">
        <v>3</v>
      </c>
      <c r="P332">
        <v>0</v>
      </c>
      <c r="Q332">
        <v>7</v>
      </c>
      <c r="R332">
        <v>1</v>
      </c>
      <c r="S332">
        <v>18</v>
      </c>
      <c r="T332">
        <v>45</v>
      </c>
    </row>
    <row r="333" spans="1:20" x14ac:dyDescent="0.35">
      <c r="A333" s="2" t="s">
        <v>562</v>
      </c>
      <c r="B333" t="s">
        <v>20</v>
      </c>
      <c r="C333" t="s">
        <v>563</v>
      </c>
      <c r="D333" t="s">
        <v>22</v>
      </c>
      <c r="E333" t="s">
        <v>23</v>
      </c>
      <c r="F333" t="s">
        <v>24</v>
      </c>
      <c r="G333" t="s">
        <v>25</v>
      </c>
      <c r="H333">
        <v>240</v>
      </c>
      <c r="I333">
        <v>65</v>
      </c>
      <c r="J333">
        <v>1</v>
      </c>
      <c r="K333">
        <v>3</v>
      </c>
      <c r="L333">
        <v>0</v>
      </c>
      <c r="M333">
        <v>7</v>
      </c>
      <c r="N333">
        <v>1</v>
      </c>
      <c r="O333">
        <v>3</v>
      </c>
      <c r="P333">
        <v>0</v>
      </c>
      <c r="Q333">
        <v>4</v>
      </c>
      <c r="R333">
        <v>1</v>
      </c>
      <c r="S333">
        <v>19</v>
      </c>
      <c r="T333">
        <v>85</v>
      </c>
    </row>
    <row r="334" spans="1:20" x14ac:dyDescent="0.35">
      <c r="A334" s="2" t="s">
        <v>562</v>
      </c>
      <c r="B334" t="s">
        <v>156</v>
      </c>
      <c r="C334" t="s">
        <v>563</v>
      </c>
      <c r="D334" t="s">
        <v>157</v>
      </c>
      <c r="E334" t="s">
        <v>23</v>
      </c>
      <c r="F334" t="s">
        <v>24</v>
      </c>
      <c r="G334" t="s">
        <v>564</v>
      </c>
      <c r="H334">
        <v>240</v>
      </c>
      <c r="I334">
        <v>25</v>
      </c>
      <c r="J334">
        <v>0</v>
      </c>
      <c r="K334">
        <v>1</v>
      </c>
      <c r="L334">
        <v>0</v>
      </c>
      <c r="M334">
        <v>1</v>
      </c>
      <c r="N334">
        <v>0</v>
      </c>
      <c r="O334">
        <v>1</v>
      </c>
      <c r="P334">
        <v>0</v>
      </c>
      <c r="Q334">
        <v>1</v>
      </c>
      <c r="R334">
        <v>1</v>
      </c>
      <c r="S334">
        <v>5</v>
      </c>
      <c r="T334">
        <v>30</v>
      </c>
    </row>
    <row r="335" spans="1:20" x14ac:dyDescent="0.35">
      <c r="A335" s="2" t="s">
        <v>562</v>
      </c>
      <c r="B335" t="s">
        <v>565</v>
      </c>
      <c r="C335" t="s">
        <v>563</v>
      </c>
      <c r="D335" t="s">
        <v>566</v>
      </c>
      <c r="E335" t="s">
        <v>23</v>
      </c>
      <c r="F335" t="s">
        <v>24</v>
      </c>
      <c r="G335" t="s">
        <v>34</v>
      </c>
      <c r="H335">
        <v>180</v>
      </c>
      <c r="I335">
        <v>20</v>
      </c>
      <c r="J335">
        <v>0</v>
      </c>
      <c r="K335">
        <v>3</v>
      </c>
      <c r="L335">
        <v>0</v>
      </c>
      <c r="M335">
        <v>2</v>
      </c>
      <c r="N335">
        <v>1</v>
      </c>
      <c r="O335">
        <v>2</v>
      </c>
      <c r="P335">
        <v>0</v>
      </c>
      <c r="Q335">
        <v>1</v>
      </c>
      <c r="R335">
        <v>1</v>
      </c>
      <c r="S335">
        <v>10</v>
      </c>
      <c r="T335">
        <v>30</v>
      </c>
    </row>
    <row r="336" spans="1:20" x14ac:dyDescent="0.35">
      <c r="A336" s="2" t="s">
        <v>567</v>
      </c>
      <c r="B336" t="s">
        <v>568</v>
      </c>
      <c r="C336" t="s">
        <v>569</v>
      </c>
      <c r="D336" t="s">
        <v>570</v>
      </c>
      <c r="E336" t="s">
        <v>23</v>
      </c>
      <c r="F336" t="s">
        <v>24</v>
      </c>
      <c r="G336" t="s">
        <v>34</v>
      </c>
      <c r="H336">
        <v>180</v>
      </c>
      <c r="I336">
        <v>30</v>
      </c>
      <c r="J336">
        <v>2</v>
      </c>
      <c r="K336">
        <v>3</v>
      </c>
      <c r="L336">
        <v>0</v>
      </c>
      <c r="M336">
        <v>2</v>
      </c>
      <c r="N336">
        <v>1</v>
      </c>
      <c r="O336">
        <v>2</v>
      </c>
      <c r="P336">
        <v>0</v>
      </c>
      <c r="Q336">
        <v>9</v>
      </c>
      <c r="R336">
        <v>1</v>
      </c>
      <c r="S336">
        <v>18</v>
      </c>
      <c r="T336">
        <v>50</v>
      </c>
    </row>
    <row r="337" spans="1:20" x14ac:dyDescent="0.35">
      <c r="A337" s="2" t="s">
        <v>567</v>
      </c>
      <c r="B337" t="s">
        <v>571</v>
      </c>
      <c r="C337" t="s">
        <v>569</v>
      </c>
      <c r="D337" t="s">
        <v>572</v>
      </c>
      <c r="E337" t="s">
        <v>23</v>
      </c>
      <c r="F337" t="s">
        <v>24</v>
      </c>
      <c r="G337" t="s">
        <v>34</v>
      </c>
      <c r="H337">
        <v>180</v>
      </c>
      <c r="I337">
        <v>32</v>
      </c>
      <c r="J337">
        <v>0</v>
      </c>
      <c r="K337">
        <v>1</v>
      </c>
      <c r="L337">
        <v>0</v>
      </c>
      <c r="M337">
        <v>1</v>
      </c>
      <c r="N337">
        <v>1</v>
      </c>
      <c r="O337">
        <v>3</v>
      </c>
      <c r="P337">
        <v>0</v>
      </c>
      <c r="Q337">
        <v>1</v>
      </c>
      <c r="R337">
        <v>1</v>
      </c>
      <c r="S337">
        <v>8</v>
      </c>
      <c r="T337">
        <v>40</v>
      </c>
    </row>
    <row r="338" spans="1:20" x14ac:dyDescent="0.35">
      <c r="A338" s="2" t="s">
        <v>567</v>
      </c>
      <c r="B338" t="s">
        <v>573</v>
      </c>
      <c r="C338" t="s">
        <v>569</v>
      </c>
      <c r="D338" t="s">
        <v>574</v>
      </c>
      <c r="E338" t="s">
        <v>23</v>
      </c>
      <c r="F338" t="s">
        <v>24</v>
      </c>
      <c r="G338" t="s">
        <v>34</v>
      </c>
      <c r="H338">
        <v>180</v>
      </c>
      <c r="I338">
        <v>26</v>
      </c>
      <c r="J338">
        <v>1</v>
      </c>
      <c r="K338">
        <v>2</v>
      </c>
      <c r="L338">
        <v>0</v>
      </c>
      <c r="M338">
        <v>2</v>
      </c>
      <c r="N338">
        <v>1</v>
      </c>
      <c r="O338">
        <v>3</v>
      </c>
      <c r="P338">
        <v>0</v>
      </c>
      <c r="Q338">
        <v>4</v>
      </c>
      <c r="R338">
        <v>1</v>
      </c>
      <c r="S338">
        <v>13</v>
      </c>
      <c r="T338">
        <v>40</v>
      </c>
    </row>
    <row r="339" spans="1:20" x14ac:dyDescent="0.35">
      <c r="A339" s="2" t="s">
        <v>567</v>
      </c>
      <c r="B339" t="s">
        <v>164</v>
      </c>
      <c r="C339" t="s">
        <v>569</v>
      </c>
      <c r="D339" t="s">
        <v>165</v>
      </c>
      <c r="E339" t="s">
        <v>23</v>
      </c>
      <c r="F339" t="s">
        <v>24</v>
      </c>
      <c r="G339" t="s">
        <v>145</v>
      </c>
      <c r="H339">
        <v>180</v>
      </c>
      <c r="I339">
        <v>15</v>
      </c>
      <c r="J339">
        <v>0</v>
      </c>
      <c r="K339">
        <v>2</v>
      </c>
      <c r="L339">
        <v>0</v>
      </c>
      <c r="M339">
        <v>1</v>
      </c>
      <c r="N339">
        <v>1</v>
      </c>
      <c r="O339">
        <v>2</v>
      </c>
      <c r="P339">
        <v>0</v>
      </c>
      <c r="Q339">
        <v>3</v>
      </c>
      <c r="R339">
        <v>1</v>
      </c>
      <c r="S339">
        <v>10</v>
      </c>
      <c r="T339">
        <v>25</v>
      </c>
    </row>
    <row r="340" spans="1:20" x14ac:dyDescent="0.35">
      <c r="A340" s="2" t="s">
        <v>567</v>
      </c>
      <c r="B340" t="s">
        <v>575</v>
      </c>
      <c r="C340" t="s">
        <v>569</v>
      </c>
      <c r="D340" t="s">
        <v>576</v>
      </c>
      <c r="E340" t="s">
        <v>23</v>
      </c>
      <c r="F340" t="s">
        <v>24</v>
      </c>
      <c r="G340" t="s">
        <v>34</v>
      </c>
      <c r="H340">
        <v>180</v>
      </c>
      <c r="I340">
        <v>25</v>
      </c>
      <c r="J340">
        <v>0</v>
      </c>
      <c r="K340">
        <v>3</v>
      </c>
      <c r="L340">
        <v>0</v>
      </c>
      <c r="M340">
        <v>1</v>
      </c>
      <c r="N340">
        <v>2</v>
      </c>
      <c r="O340">
        <v>1</v>
      </c>
      <c r="P340">
        <v>0</v>
      </c>
      <c r="Q340">
        <v>7</v>
      </c>
      <c r="R340">
        <v>1</v>
      </c>
      <c r="S340">
        <v>15</v>
      </c>
      <c r="T340">
        <v>40</v>
      </c>
    </row>
    <row r="341" spans="1:20" x14ac:dyDescent="0.35">
      <c r="A341" s="2" t="s">
        <v>567</v>
      </c>
      <c r="B341" t="s">
        <v>88</v>
      </c>
      <c r="C341" t="s">
        <v>569</v>
      </c>
      <c r="D341" t="s">
        <v>90</v>
      </c>
      <c r="E341" t="s">
        <v>23</v>
      </c>
      <c r="F341" t="s">
        <v>24</v>
      </c>
      <c r="G341" t="s">
        <v>34</v>
      </c>
      <c r="H341">
        <v>180</v>
      </c>
      <c r="I341">
        <v>40</v>
      </c>
      <c r="J341">
        <v>2</v>
      </c>
      <c r="K341">
        <v>3</v>
      </c>
      <c r="L341">
        <v>1</v>
      </c>
      <c r="M341">
        <v>3</v>
      </c>
      <c r="N341">
        <v>1</v>
      </c>
      <c r="O341">
        <v>4</v>
      </c>
      <c r="P341">
        <v>0</v>
      </c>
      <c r="Q341">
        <v>10</v>
      </c>
      <c r="R341">
        <v>1</v>
      </c>
      <c r="S341">
        <v>23</v>
      </c>
      <c r="T341">
        <v>65</v>
      </c>
    </row>
    <row r="342" spans="1:20" x14ac:dyDescent="0.35">
      <c r="A342" s="2" t="s">
        <v>567</v>
      </c>
      <c r="B342" t="s">
        <v>176</v>
      </c>
      <c r="C342" t="s">
        <v>569</v>
      </c>
      <c r="D342" t="s">
        <v>177</v>
      </c>
      <c r="E342" t="s">
        <v>23</v>
      </c>
      <c r="F342" t="s">
        <v>24</v>
      </c>
      <c r="G342" t="s">
        <v>34</v>
      </c>
      <c r="H342">
        <v>180</v>
      </c>
      <c r="I342">
        <v>50</v>
      </c>
      <c r="J342">
        <v>1</v>
      </c>
      <c r="K342">
        <v>4</v>
      </c>
      <c r="L342">
        <v>0</v>
      </c>
      <c r="M342">
        <v>3</v>
      </c>
      <c r="N342">
        <v>1</v>
      </c>
      <c r="O342">
        <v>4</v>
      </c>
      <c r="P342">
        <v>0</v>
      </c>
      <c r="Q342">
        <v>15</v>
      </c>
      <c r="R342">
        <v>1</v>
      </c>
      <c r="S342">
        <v>28</v>
      </c>
      <c r="T342">
        <v>79</v>
      </c>
    </row>
    <row r="343" spans="1:20" x14ac:dyDescent="0.35">
      <c r="A343" s="2" t="s">
        <v>567</v>
      </c>
      <c r="B343" t="s">
        <v>462</v>
      </c>
      <c r="C343" t="s">
        <v>569</v>
      </c>
      <c r="D343" t="s">
        <v>463</v>
      </c>
      <c r="E343" t="s">
        <v>23</v>
      </c>
      <c r="F343" t="s">
        <v>24</v>
      </c>
      <c r="G343" t="s">
        <v>34</v>
      </c>
      <c r="H343">
        <v>180</v>
      </c>
      <c r="I343">
        <v>15</v>
      </c>
      <c r="J343">
        <v>0</v>
      </c>
      <c r="K343">
        <v>10</v>
      </c>
      <c r="L343">
        <v>0</v>
      </c>
      <c r="M343">
        <v>2</v>
      </c>
      <c r="N343">
        <v>1</v>
      </c>
      <c r="O343">
        <v>2</v>
      </c>
      <c r="P343">
        <v>0</v>
      </c>
      <c r="Q343">
        <v>10</v>
      </c>
      <c r="R343">
        <v>1</v>
      </c>
      <c r="S343">
        <v>26</v>
      </c>
      <c r="T343">
        <v>41</v>
      </c>
    </row>
    <row r="344" spans="1:20" x14ac:dyDescent="0.35">
      <c r="A344" s="2" t="s">
        <v>577</v>
      </c>
      <c r="B344" t="s">
        <v>578</v>
      </c>
      <c r="C344" t="s">
        <v>579</v>
      </c>
      <c r="D344" t="s">
        <v>580</v>
      </c>
      <c r="E344" t="s">
        <v>23</v>
      </c>
      <c r="F344" t="s">
        <v>24</v>
      </c>
      <c r="G344" t="s">
        <v>34</v>
      </c>
      <c r="H344">
        <v>180</v>
      </c>
      <c r="I344">
        <v>28</v>
      </c>
      <c r="J344">
        <v>1</v>
      </c>
      <c r="K344">
        <v>5</v>
      </c>
      <c r="L344">
        <v>0</v>
      </c>
      <c r="M344">
        <v>3</v>
      </c>
      <c r="N344">
        <v>2</v>
      </c>
      <c r="O344">
        <v>1</v>
      </c>
      <c r="P344">
        <v>0</v>
      </c>
      <c r="Q344">
        <v>1</v>
      </c>
      <c r="R344">
        <v>1</v>
      </c>
      <c r="S344">
        <v>13</v>
      </c>
      <c r="T344">
        <v>42</v>
      </c>
    </row>
    <row r="345" spans="1:20" x14ac:dyDescent="0.35">
      <c r="A345" s="2" t="s">
        <v>577</v>
      </c>
      <c r="B345" t="s">
        <v>77</v>
      </c>
      <c r="C345" t="s">
        <v>579</v>
      </c>
      <c r="D345" t="s">
        <v>78</v>
      </c>
      <c r="E345" t="s">
        <v>23</v>
      </c>
      <c r="F345" t="s">
        <v>24</v>
      </c>
      <c r="G345" t="s">
        <v>34</v>
      </c>
      <c r="H345">
        <v>180</v>
      </c>
      <c r="I345">
        <v>25</v>
      </c>
      <c r="J345">
        <v>2</v>
      </c>
      <c r="K345">
        <v>2</v>
      </c>
      <c r="L345">
        <v>0</v>
      </c>
      <c r="M345">
        <v>2</v>
      </c>
      <c r="N345">
        <v>1</v>
      </c>
      <c r="O345">
        <v>1</v>
      </c>
      <c r="P345">
        <v>0</v>
      </c>
      <c r="Q345">
        <v>1</v>
      </c>
      <c r="R345">
        <v>1</v>
      </c>
      <c r="S345">
        <v>8</v>
      </c>
      <c r="T345">
        <v>35</v>
      </c>
    </row>
    <row r="346" spans="1:20" x14ac:dyDescent="0.35">
      <c r="A346" s="2" t="s">
        <v>577</v>
      </c>
      <c r="B346" t="s">
        <v>79</v>
      </c>
      <c r="C346" t="s">
        <v>579</v>
      </c>
      <c r="D346" t="s">
        <v>80</v>
      </c>
      <c r="E346" t="s">
        <v>23</v>
      </c>
      <c r="F346" t="s">
        <v>24</v>
      </c>
      <c r="G346" t="s">
        <v>34</v>
      </c>
      <c r="H346">
        <v>180</v>
      </c>
      <c r="I346">
        <v>120</v>
      </c>
      <c r="J346">
        <v>5</v>
      </c>
      <c r="K346">
        <v>10</v>
      </c>
      <c r="L346">
        <v>0</v>
      </c>
      <c r="M346">
        <v>3</v>
      </c>
      <c r="N346">
        <v>3</v>
      </c>
      <c r="O346">
        <v>3</v>
      </c>
      <c r="P346">
        <v>0</v>
      </c>
      <c r="Q346">
        <v>3</v>
      </c>
      <c r="R346">
        <v>3</v>
      </c>
      <c r="S346">
        <v>25</v>
      </c>
      <c r="T346">
        <v>150</v>
      </c>
    </row>
    <row r="347" spans="1:20" x14ac:dyDescent="0.35">
      <c r="A347" s="2" t="s">
        <v>577</v>
      </c>
      <c r="B347" t="s">
        <v>581</v>
      </c>
      <c r="C347" t="s">
        <v>579</v>
      </c>
      <c r="D347" t="s">
        <v>582</v>
      </c>
      <c r="E347" t="s">
        <v>23</v>
      </c>
      <c r="F347" t="s">
        <v>24</v>
      </c>
      <c r="G347" t="s">
        <v>34</v>
      </c>
      <c r="H347">
        <v>180</v>
      </c>
      <c r="I347">
        <v>20</v>
      </c>
      <c r="J347">
        <v>2</v>
      </c>
      <c r="K347">
        <v>2</v>
      </c>
      <c r="L347">
        <v>0</v>
      </c>
      <c r="M347">
        <v>1</v>
      </c>
      <c r="N347">
        <v>2</v>
      </c>
      <c r="O347">
        <v>1</v>
      </c>
      <c r="P347">
        <v>0</v>
      </c>
      <c r="Q347">
        <v>1</v>
      </c>
      <c r="R347">
        <v>1</v>
      </c>
      <c r="S347">
        <v>8</v>
      </c>
      <c r="T347">
        <v>30</v>
      </c>
    </row>
    <row r="348" spans="1:20" x14ac:dyDescent="0.35">
      <c r="A348" s="2" t="s">
        <v>577</v>
      </c>
      <c r="B348" t="s">
        <v>133</v>
      </c>
      <c r="C348" t="s">
        <v>579</v>
      </c>
      <c r="D348" t="s">
        <v>134</v>
      </c>
      <c r="E348" t="s">
        <v>23</v>
      </c>
      <c r="F348" t="s">
        <v>24</v>
      </c>
      <c r="G348" t="s">
        <v>34</v>
      </c>
      <c r="H348">
        <v>180</v>
      </c>
      <c r="I348">
        <v>54</v>
      </c>
      <c r="J348">
        <v>1</v>
      </c>
      <c r="K348">
        <v>3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3</v>
      </c>
      <c r="T348">
        <v>58</v>
      </c>
    </row>
    <row r="349" spans="1:20" x14ac:dyDescent="0.35">
      <c r="A349" s="2" t="s">
        <v>577</v>
      </c>
      <c r="B349" t="s">
        <v>583</v>
      </c>
      <c r="C349" t="s">
        <v>579</v>
      </c>
      <c r="D349" t="s">
        <v>584</v>
      </c>
      <c r="E349" t="s">
        <v>23</v>
      </c>
      <c r="F349" t="s">
        <v>24</v>
      </c>
      <c r="G349" t="s">
        <v>34</v>
      </c>
      <c r="H349">
        <v>180</v>
      </c>
      <c r="I349">
        <v>30</v>
      </c>
      <c r="J349">
        <v>0</v>
      </c>
      <c r="K349">
        <v>2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2</v>
      </c>
      <c r="T349">
        <v>32</v>
      </c>
    </row>
    <row r="350" spans="1:20" x14ac:dyDescent="0.35">
      <c r="A350" s="2" t="s">
        <v>577</v>
      </c>
      <c r="B350" t="s">
        <v>585</v>
      </c>
      <c r="C350" t="s">
        <v>579</v>
      </c>
      <c r="D350" t="s">
        <v>586</v>
      </c>
      <c r="E350" t="s">
        <v>23</v>
      </c>
      <c r="F350" t="s">
        <v>24</v>
      </c>
      <c r="G350" t="s">
        <v>34</v>
      </c>
      <c r="H350">
        <v>180</v>
      </c>
      <c r="I350">
        <v>44</v>
      </c>
      <c r="J350">
        <v>3</v>
      </c>
      <c r="K350">
        <v>6</v>
      </c>
      <c r="L350">
        <v>0</v>
      </c>
      <c r="M350">
        <v>3</v>
      </c>
      <c r="N350">
        <v>3</v>
      </c>
      <c r="O350">
        <v>2</v>
      </c>
      <c r="P350">
        <v>0</v>
      </c>
      <c r="Q350">
        <v>2</v>
      </c>
      <c r="R350">
        <v>2</v>
      </c>
      <c r="S350">
        <v>18</v>
      </c>
      <c r="T350">
        <v>65</v>
      </c>
    </row>
    <row r="351" spans="1:20" x14ac:dyDescent="0.35">
      <c r="A351" s="2" t="s">
        <v>577</v>
      </c>
      <c r="B351" t="s">
        <v>587</v>
      </c>
      <c r="C351" t="s">
        <v>579</v>
      </c>
      <c r="D351" t="s">
        <v>588</v>
      </c>
      <c r="E351" t="s">
        <v>23</v>
      </c>
      <c r="F351" t="s">
        <v>24</v>
      </c>
      <c r="G351" t="s">
        <v>34</v>
      </c>
      <c r="H351">
        <v>180</v>
      </c>
      <c r="I351">
        <v>55</v>
      </c>
      <c r="J351">
        <v>2</v>
      </c>
      <c r="K351">
        <v>5</v>
      </c>
      <c r="L351">
        <v>0</v>
      </c>
      <c r="M351">
        <v>0</v>
      </c>
      <c r="N351">
        <v>3</v>
      </c>
      <c r="O351">
        <v>0</v>
      </c>
      <c r="P351">
        <v>0</v>
      </c>
      <c r="Q351">
        <v>2</v>
      </c>
      <c r="R351">
        <v>3</v>
      </c>
      <c r="S351">
        <v>13</v>
      </c>
      <c r="T351">
        <v>70</v>
      </c>
    </row>
    <row r="352" spans="1:20" x14ac:dyDescent="0.35">
      <c r="A352" s="2" t="s">
        <v>577</v>
      </c>
      <c r="B352" t="s">
        <v>589</v>
      </c>
      <c r="C352" t="s">
        <v>579</v>
      </c>
      <c r="D352" t="s">
        <v>590</v>
      </c>
      <c r="E352" t="s">
        <v>23</v>
      </c>
      <c r="F352" t="s">
        <v>24</v>
      </c>
      <c r="G352" t="s">
        <v>34</v>
      </c>
      <c r="H352">
        <v>180</v>
      </c>
      <c r="I352">
        <v>20</v>
      </c>
      <c r="J352">
        <v>1</v>
      </c>
      <c r="K352">
        <v>2</v>
      </c>
      <c r="L352">
        <v>0</v>
      </c>
      <c r="M352">
        <v>0</v>
      </c>
      <c r="N352">
        <v>0</v>
      </c>
      <c r="O352">
        <v>1</v>
      </c>
      <c r="P352">
        <v>0</v>
      </c>
      <c r="Q352">
        <v>0</v>
      </c>
      <c r="R352">
        <v>1</v>
      </c>
      <c r="S352">
        <v>4</v>
      </c>
      <c r="T352">
        <v>25</v>
      </c>
    </row>
    <row r="353" spans="1:20" x14ac:dyDescent="0.35">
      <c r="A353" s="2" t="s">
        <v>577</v>
      </c>
      <c r="B353" t="s">
        <v>591</v>
      </c>
      <c r="C353" t="s">
        <v>579</v>
      </c>
      <c r="D353" t="s">
        <v>592</v>
      </c>
      <c r="E353" t="s">
        <v>23</v>
      </c>
      <c r="F353" t="s">
        <v>24</v>
      </c>
      <c r="G353" t="s">
        <v>34</v>
      </c>
      <c r="H353">
        <v>180</v>
      </c>
      <c r="I353">
        <v>22</v>
      </c>
      <c r="J353">
        <v>2</v>
      </c>
      <c r="K353">
        <v>3</v>
      </c>
      <c r="L353">
        <v>0</v>
      </c>
      <c r="M353">
        <v>1</v>
      </c>
      <c r="N353">
        <v>3</v>
      </c>
      <c r="O353">
        <v>0</v>
      </c>
      <c r="P353">
        <v>0</v>
      </c>
      <c r="Q353">
        <v>1</v>
      </c>
      <c r="R353">
        <v>1</v>
      </c>
      <c r="S353">
        <v>9</v>
      </c>
      <c r="T353">
        <v>33</v>
      </c>
    </row>
    <row r="354" spans="1:20" x14ac:dyDescent="0.35">
      <c r="A354" s="2" t="s">
        <v>593</v>
      </c>
      <c r="B354" t="s">
        <v>472</v>
      </c>
      <c r="C354" t="s">
        <v>594</v>
      </c>
      <c r="D354" t="s">
        <v>473</v>
      </c>
      <c r="E354" t="s">
        <v>23</v>
      </c>
      <c r="F354" t="s">
        <v>24</v>
      </c>
      <c r="G354" t="s">
        <v>34</v>
      </c>
      <c r="H354">
        <v>180</v>
      </c>
      <c r="I354">
        <v>30</v>
      </c>
      <c r="J354">
        <v>3</v>
      </c>
      <c r="K354">
        <v>3</v>
      </c>
      <c r="L354">
        <v>2</v>
      </c>
      <c r="M354">
        <v>1</v>
      </c>
      <c r="N354">
        <v>2</v>
      </c>
      <c r="O354">
        <v>0</v>
      </c>
      <c r="P354">
        <v>0</v>
      </c>
      <c r="Q354">
        <v>6</v>
      </c>
      <c r="R354">
        <v>3</v>
      </c>
      <c r="S354">
        <v>17</v>
      </c>
      <c r="T354">
        <v>50</v>
      </c>
    </row>
    <row r="355" spans="1:20" x14ac:dyDescent="0.35">
      <c r="A355" s="2" t="s">
        <v>593</v>
      </c>
      <c r="B355" t="s">
        <v>595</v>
      </c>
      <c r="C355" t="s">
        <v>594</v>
      </c>
      <c r="D355" t="s">
        <v>596</v>
      </c>
      <c r="E355" t="s">
        <v>23</v>
      </c>
      <c r="F355" t="s">
        <v>24</v>
      </c>
      <c r="G355" t="s">
        <v>34</v>
      </c>
      <c r="H355">
        <v>180</v>
      </c>
      <c r="I355">
        <v>33</v>
      </c>
      <c r="J355">
        <v>3</v>
      </c>
      <c r="K355">
        <v>3</v>
      </c>
      <c r="L355">
        <v>2</v>
      </c>
      <c r="M355">
        <v>2</v>
      </c>
      <c r="N355">
        <v>2</v>
      </c>
      <c r="O355">
        <v>0</v>
      </c>
      <c r="P355">
        <v>0</v>
      </c>
      <c r="Q355">
        <v>6</v>
      </c>
      <c r="R355">
        <v>2</v>
      </c>
      <c r="S355">
        <v>17</v>
      </c>
      <c r="T355">
        <v>53</v>
      </c>
    </row>
    <row r="356" spans="1:20" x14ac:dyDescent="0.35">
      <c r="A356" s="2" t="s">
        <v>593</v>
      </c>
      <c r="B356" t="s">
        <v>597</v>
      </c>
      <c r="C356" t="s">
        <v>594</v>
      </c>
      <c r="D356" t="s">
        <v>598</v>
      </c>
      <c r="E356" t="s">
        <v>23</v>
      </c>
      <c r="F356" t="s">
        <v>24</v>
      </c>
      <c r="G356" t="s">
        <v>34</v>
      </c>
      <c r="H356">
        <v>180</v>
      </c>
      <c r="I356">
        <v>30</v>
      </c>
      <c r="J356">
        <v>3</v>
      </c>
      <c r="K356">
        <v>3</v>
      </c>
      <c r="L356">
        <v>2</v>
      </c>
      <c r="M356">
        <v>2</v>
      </c>
      <c r="N356">
        <v>3</v>
      </c>
      <c r="O356">
        <v>0</v>
      </c>
      <c r="P356">
        <v>0</v>
      </c>
      <c r="Q356">
        <v>8</v>
      </c>
      <c r="R356">
        <v>5</v>
      </c>
      <c r="S356">
        <v>23</v>
      </c>
      <c r="T356">
        <v>56</v>
      </c>
    </row>
    <row r="357" spans="1:20" x14ac:dyDescent="0.35">
      <c r="A357" s="2" t="s">
        <v>593</v>
      </c>
      <c r="B357" t="s">
        <v>599</v>
      </c>
      <c r="C357" t="s">
        <v>594</v>
      </c>
      <c r="D357" t="s">
        <v>600</v>
      </c>
      <c r="E357" t="s">
        <v>23</v>
      </c>
      <c r="F357" t="s">
        <v>24</v>
      </c>
      <c r="G357" t="s">
        <v>34</v>
      </c>
      <c r="H357">
        <v>180</v>
      </c>
      <c r="I357">
        <v>44</v>
      </c>
      <c r="J357">
        <v>4</v>
      </c>
      <c r="K357">
        <v>4</v>
      </c>
      <c r="L357">
        <v>3</v>
      </c>
      <c r="M357">
        <v>2</v>
      </c>
      <c r="N357">
        <v>3</v>
      </c>
      <c r="O357">
        <v>0</v>
      </c>
      <c r="P357">
        <v>0</v>
      </c>
      <c r="Q357">
        <v>10</v>
      </c>
      <c r="R357">
        <v>5</v>
      </c>
      <c r="S357">
        <v>27</v>
      </c>
      <c r="T357">
        <v>75</v>
      </c>
    </row>
    <row r="358" spans="1:20" x14ac:dyDescent="0.35">
      <c r="A358" s="2" t="s">
        <v>601</v>
      </c>
      <c r="B358" t="s">
        <v>602</v>
      </c>
      <c r="C358" t="s">
        <v>603</v>
      </c>
      <c r="D358" t="s">
        <v>604</v>
      </c>
      <c r="E358" t="s">
        <v>23</v>
      </c>
      <c r="F358" t="s">
        <v>24</v>
      </c>
      <c r="G358" t="s">
        <v>34</v>
      </c>
      <c r="H358">
        <v>180</v>
      </c>
      <c r="I358">
        <v>28</v>
      </c>
      <c r="J358">
        <v>2</v>
      </c>
      <c r="K358">
        <v>2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2</v>
      </c>
      <c r="T358">
        <v>32</v>
      </c>
    </row>
    <row r="359" spans="1:20" x14ac:dyDescent="0.35">
      <c r="A359" s="2" t="s">
        <v>601</v>
      </c>
      <c r="B359" t="s">
        <v>605</v>
      </c>
      <c r="C359" t="s">
        <v>603</v>
      </c>
      <c r="D359" t="s">
        <v>606</v>
      </c>
      <c r="E359" t="s">
        <v>23</v>
      </c>
      <c r="F359" t="s">
        <v>24</v>
      </c>
      <c r="G359" t="s">
        <v>34</v>
      </c>
      <c r="H359">
        <v>180</v>
      </c>
      <c r="I359">
        <v>44</v>
      </c>
      <c r="J359">
        <v>3</v>
      </c>
      <c r="K359">
        <v>2</v>
      </c>
      <c r="L359">
        <v>0</v>
      </c>
      <c r="M359">
        <v>1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3</v>
      </c>
      <c r="T359">
        <v>50</v>
      </c>
    </row>
    <row r="360" spans="1:20" x14ac:dyDescent="0.35">
      <c r="A360" s="2" t="s">
        <v>601</v>
      </c>
      <c r="B360" t="s">
        <v>607</v>
      </c>
      <c r="C360" t="s">
        <v>603</v>
      </c>
      <c r="D360" t="s">
        <v>608</v>
      </c>
      <c r="E360" t="s">
        <v>23</v>
      </c>
      <c r="F360" t="s">
        <v>24</v>
      </c>
      <c r="G360" t="s">
        <v>34</v>
      </c>
      <c r="H360">
        <v>180</v>
      </c>
      <c r="I360">
        <v>20</v>
      </c>
      <c r="J360">
        <v>1</v>
      </c>
      <c r="K360">
        <v>2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1</v>
      </c>
      <c r="R360">
        <v>1</v>
      </c>
      <c r="S360">
        <v>4</v>
      </c>
      <c r="T360">
        <v>25</v>
      </c>
    </row>
    <row r="361" spans="1:20" x14ac:dyDescent="0.35">
      <c r="A361" s="2" t="s">
        <v>601</v>
      </c>
      <c r="B361" t="s">
        <v>123</v>
      </c>
      <c r="C361" t="s">
        <v>603</v>
      </c>
      <c r="D361" t="s">
        <v>124</v>
      </c>
      <c r="E361" t="s">
        <v>23</v>
      </c>
      <c r="F361" t="s">
        <v>24</v>
      </c>
      <c r="G361" t="s">
        <v>34</v>
      </c>
      <c r="H361">
        <v>180</v>
      </c>
      <c r="I361">
        <v>25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25</v>
      </c>
    </row>
    <row r="362" spans="1:20" x14ac:dyDescent="0.35">
      <c r="A362" s="2" t="s">
        <v>601</v>
      </c>
      <c r="B362" t="s">
        <v>609</v>
      </c>
      <c r="C362" t="s">
        <v>603</v>
      </c>
      <c r="D362" t="s">
        <v>610</v>
      </c>
      <c r="E362" t="s">
        <v>23</v>
      </c>
      <c r="F362" t="s">
        <v>24</v>
      </c>
      <c r="G362" t="s">
        <v>34</v>
      </c>
      <c r="H362">
        <v>180</v>
      </c>
      <c r="I362">
        <v>34</v>
      </c>
      <c r="J362">
        <v>3</v>
      </c>
      <c r="K362">
        <v>3</v>
      </c>
      <c r="L362">
        <v>0</v>
      </c>
      <c r="M362">
        <v>1</v>
      </c>
      <c r="N362">
        <v>2</v>
      </c>
      <c r="O362">
        <v>0</v>
      </c>
      <c r="P362">
        <v>0</v>
      </c>
      <c r="Q362">
        <v>5</v>
      </c>
      <c r="R362">
        <v>2</v>
      </c>
      <c r="S362">
        <v>13</v>
      </c>
      <c r="T362">
        <v>50</v>
      </c>
    </row>
    <row r="363" spans="1:20" x14ac:dyDescent="0.35">
      <c r="A363" s="2" t="s">
        <v>611</v>
      </c>
      <c r="B363" t="s">
        <v>612</v>
      </c>
      <c r="C363" t="s">
        <v>613</v>
      </c>
      <c r="D363" t="s">
        <v>614</v>
      </c>
      <c r="E363" t="s">
        <v>23</v>
      </c>
      <c r="F363" t="s">
        <v>206</v>
      </c>
      <c r="G363" t="s">
        <v>34</v>
      </c>
      <c r="H363">
        <v>180</v>
      </c>
      <c r="I363">
        <v>6</v>
      </c>
      <c r="J363">
        <v>0</v>
      </c>
      <c r="K363">
        <v>1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1</v>
      </c>
      <c r="R363">
        <v>0</v>
      </c>
      <c r="S363">
        <v>2</v>
      </c>
      <c r="T363">
        <v>8</v>
      </c>
    </row>
    <row r="364" spans="1:20" x14ac:dyDescent="0.35">
      <c r="A364" s="2" t="s">
        <v>611</v>
      </c>
      <c r="B364" t="s">
        <v>615</v>
      </c>
      <c r="C364" t="s">
        <v>613</v>
      </c>
      <c r="D364" t="s">
        <v>616</v>
      </c>
      <c r="E364" t="s">
        <v>23</v>
      </c>
      <c r="F364" t="s">
        <v>206</v>
      </c>
      <c r="G364" t="s">
        <v>34</v>
      </c>
      <c r="H364">
        <v>180</v>
      </c>
      <c r="I364">
        <v>73</v>
      </c>
      <c r="J364">
        <v>0</v>
      </c>
      <c r="K364">
        <v>2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1</v>
      </c>
      <c r="R364">
        <v>0</v>
      </c>
      <c r="S364">
        <v>3</v>
      </c>
      <c r="T364">
        <v>76</v>
      </c>
    </row>
    <row r="365" spans="1:20" x14ac:dyDescent="0.35">
      <c r="A365" s="2" t="s">
        <v>611</v>
      </c>
      <c r="B365" t="s">
        <v>617</v>
      </c>
      <c r="C365" t="s">
        <v>613</v>
      </c>
      <c r="D365" t="s">
        <v>618</v>
      </c>
      <c r="E365" t="s">
        <v>23</v>
      </c>
      <c r="F365" t="s">
        <v>206</v>
      </c>
      <c r="G365" t="s">
        <v>34</v>
      </c>
      <c r="H365">
        <v>180</v>
      </c>
      <c r="I365">
        <v>16</v>
      </c>
      <c r="J365">
        <v>0</v>
      </c>
      <c r="K365">
        <v>1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1</v>
      </c>
      <c r="R365">
        <v>0</v>
      </c>
      <c r="S365">
        <v>2</v>
      </c>
      <c r="T365">
        <v>18</v>
      </c>
    </row>
    <row r="366" spans="1:20" x14ac:dyDescent="0.35">
      <c r="A366" s="2" t="s">
        <v>611</v>
      </c>
      <c r="B366" t="s">
        <v>619</v>
      </c>
      <c r="C366" t="s">
        <v>613</v>
      </c>
      <c r="D366" t="s">
        <v>620</v>
      </c>
      <c r="E366" t="s">
        <v>23</v>
      </c>
      <c r="F366" t="s">
        <v>206</v>
      </c>
      <c r="G366" t="s">
        <v>34</v>
      </c>
      <c r="H366">
        <v>180</v>
      </c>
      <c r="I366">
        <v>9</v>
      </c>
      <c r="J366">
        <v>0</v>
      </c>
      <c r="K366">
        <v>1</v>
      </c>
      <c r="L366">
        <v>0</v>
      </c>
      <c r="M366">
        <v>0</v>
      </c>
      <c r="N366">
        <v>1</v>
      </c>
      <c r="O366">
        <v>0</v>
      </c>
      <c r="P366">
        <v>0</v>
      </c>
      <c r="Q366">
        <v>1</v>
      </c>
      <c r="R366">
        <v>0</v>
      </c>
      <c r="S366">
        <v>3</v>
      </c>
      <c r="T366">
        <v>12</v>
      </c>
    </row>
    <row r="367" spans="1:20" x14ac:dyDescent="0.35">
      <c r="A367" s="2" t="s">
        <v>611</v>
      </c>
      <c r="B367" t="s">
        <v>621</v>
      </c>
      <c r="C367" t="s">
        <v>613</v>
      </c>
      <c r="D367" t="s">
        <v>622</v>
      </c>
      <c r="E367" t="s">
        <v>23</v>
      </c>
      <c r="F367" t="s">
        <v>206</v>
      </c>
      <c r="G367" t="s">
        <v>34</v>
      </c>
      <c r="H367">
        <v>180</v>
      </c>
      <c r="I367">
        <v>12</v>
      </c>
      <c r="J367">
        <v>0</v>
      </c>
      <c r="K367">
        <v>1</v>
      </c>
      <c r="L367">
        <v>0</v>
      </c>
      <c r="M367">
        <v>0</v>
      </c>
      <c r="N367">
        <v>1</v>
      </c>
      <c r="O367">
        <v>0</v>
      </c>
      <c r="P367">
        <v>0</v>
      </c>
      <c r="Q367">
        <v>1</v>
      </c>
      <c r="R367">
        <v>0</v>
      </c>
      <c r="S367">
        <v>3</v>
      </c>
      <c r="T367">
        <v>15</v>
      </c>
    </row>
    <row r="368" spans="1:20" x14ac:dyDescent="0.35">
      <c r="A368" s="2" t="s">
        <v>611</v>
      </c>
      <c r="B368" t="s">
        <v>623</v>
      </c>
      <c r="C368" t="s">
        <v>613</v>
      </c>
      <c r="D368" t="s">
        <v>624</v>
      </c>
      <c r="E368" t="s">
        <v>23</v>
      </c>
      <c r="F368" t="s">
        <v>206</v>
      </c>
      <c r="G368" t="s">
        <v>34</v>
      </c>
      <c r="H368">
        <v>180</v>
      </c>
      <c r="I368">
        <v>5</v>
      </c>
      <c r="J368">
        <v>0</v>
      </c>
      <c r="K368">
        <v>1</v>
      </c>
      <c r="L368">
        <v>0</v>
      </c>
      <c r="M368">
        <v>0</v>
      </c>
      <c r="N368">
        <v>1</v>
      </c>
      <c r="O368">
        <v>0</v>
      </c>
      <c r="P368">
        <v>0</v>
      </c>
      <c r="Q368">
        <v>1</v>
      </c>
      <c r="R368">
        <v>0</v>
      </c>
      <c r="S368">
        <v>3</v>
      </c>
      <c r="T368">
        <v>8</v>
      </c>
    </row>
    <row r="369" spans="1:20" x14ac:dyDescent="0.35">
      <c r="A369" s="2" t="s">
        <v>611</v>
      </c>
      <c r="B369" t="s">
        <v>625</v>
      </c>
      <c r="C369" t="s">
        <v>613</v>
      </c>
      <c r="D369" t="s">
        <v>626</v>
      </c>
      <c r="E369" t="s">
        <v>23</v>
      </c>
      <c r="F369" t="s">
        <v>206</v>
      </c>
      <c r="G369" t="s">
        <v>34</v>
      </c>
      <c r="H369">
        <v>180</v>
      </c>
      <c r="I369">
        <v>5</v>
      </c>
      <c r="J369">
        <v>0</v>
      </c>
      <c r="K369">
        <v>1</v>
      </c>
      <c r="L369">
        <v>0</v>
      </c>
      <c r="M369">
        <v>0</v>
      </c>
      <c r="N369">
        <v>1</v>
      </c>
      <c r="O369">
        <v>0</v>
      </c>
      <c r="P369">
        <v>0</v>
      </c>
      <c r="Q369">
        <v>1</v>
      </c>
      <c r="R369">
        <v>0</v>
      </c>
      <c r="S369">
        <v>3</v>
      </c>
      <c r="T369">
        <v>8</v>
      </c>
    </row>
    <row r="370" spans="1:20" x14ac:dyDescent="0.35">
      <c r="A370" s="2" t="s">
        <v>611</v>
      </c>
      <c r="B370" t="s">
        <v>627</v>
      </c>
      <c r="C370" t="s">
        <v>613</v>
      </c>
      <c r="D370" t="s">
        <v>628</v>
      </c>
      <c r="E370" t="s">
        <v>23</v>
      </c>
      <c r="F370" t="s">
        <v>206</v>
      </c>
      <c r="G370" t="s">
        <v>34</v>
      </c>
      <c r="H370">
        <v>180</v>
      </c>
      <c r="I370">
        <v>5</v>
      </c>
      <c r="J370">
        <v>0</v>
      </c>
      <c r="K370">
        <v>1</v>
      </c>
      <c r="L370">
        <v>0</v>
      </c>
      <c r="M370">
        <v>0</v>
      </c>
      <c r="N370">
        <v>1</v>
      </c>
      <c r="O370">
        <v>0</v>
      </c>
      <c r="P370">
        <v>0</v>
      </c>
      <c r="Q370">
        <v>1</v>
      </c>
      <c r="R370">
        <v>0</v>
      </c>
      <c r="S370">
        <v>3</v>
      </c>
      <c r="T370">
        <v>8</v>
      </c>
    </row>
    <row r="371" spans="1:20" x14ac:dyDescent="0.35">
      <c r="A371" s="2" t="s">
        <v>611</v>
      </c>
      <c r="B371" t="s">
        <v>629</v>
      </c>
      <c r="C371" t="s">
        <v>613</v>
      </c>
      <c r="D371" t="s">
        <v>630</v>
      </c>
      <c r="E371" t="s">
        <v>23</v>
      </c>
      <c r="F371" t="s">
        <v>206</v>
      </c>
      <c r="G371" t="s">
        <v>34</v>
      </c>
      <c r="H371">
        <v>180</v>
      </c>
      <c r="I371">
        <v>19</v>
      </c>
      <c r="J371">
        <v>0</v>
      </c>
      <c r="K371">
        <v>1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1</v>
      </c>
      <c r="R371">
        <v>0</v>
      </c>
      <c r="S371">
        <v>2</v>
      </c>
      <c r="T371">
        <v>21</v>
      </c>
    </row>
    <row r="372" spans="1:20" x14ac:dyDescent="0.35">
      <c r="A372" s="2" t="s">
        <v>611</v>
      </c>
      <c r="B372" t="s">
        <v>631</v>
      </c>
      <c r="C372" t="s">
        <v>613</v>
      </c>
      <c r="D372" t="s">
        <v>632</v>
      </c>
      <c r="E372" t="s">
        <v>23</v>
      </c>
      <c r="F372" t="s">
        <v>206</v>
      </c>
      <c r="G372" t="s">
        <v>34</v>
      </c>
      <c r="H372">
        <v>180</v>
      </c>
      <c r="I372">
        <v>5</v>
      </c>
      <c r="J372">
        <v>0</v>
      </c>
      <c r="K372">
        <v>1</v>
      </c>
      <c r="L372">
        <v>0</v>
      </c>
      <c r="M372">
        <v>0</v>
      </c>
      <c r="N372">
        <v>1</v>
      </c>
      <c r="O372">
        <v>0</v>
      </c>
      <c r="P372">
        <v>0</v>
      </c>
      <c r="Q372">
        <v>1</v>
      </c>
      <c r="R372">
        <v>0</v>
      </c>
      <c r="S372">
        <v>3</v>
      </c>
      <c r="T372">
        <v>8</v>
      </c>
    </row>
    <row r="373" spans="1:20" x14ac:dyDescent="0.35">
      <c r="A373" s="2" t="s">
        <v>611</v>
      </c>
      <c r="B373" t="s">
        <v>633</v>
      </c>
      <c r="C373" t="s">
        <v>613</v>
      </c>
      <c r="D373" t="s">
        <v>634</v>
      </c>
      <c r="E373" t="s">
        <v>23</v>
      </c>
      <c r="F373" t="s">
        <v>206</v>
      </c>
      <c r="G373" t="s">
        <v>34</v>
      </c>
      <c r="H373">
        <v>180</v>
      </c>
      <c r="I373">
        <v>5</v>
      </c>
      <c r="J373">
        <v>0</v>
      </c>
      <c r="K373">
        <v>1</v>
      </c>
      <c r="L373">
        <v>0</v>
      </c>
      <c r="M373">
        <v>0</v>
      </c>
      <c r="N373">
        <v>1</v>
      </c>
      <c r="O373">
        <v>0</v>
      </c>
      <c r="P373">
        <v>0</v>
      </c>
      <c r="Q373">
        <v>1</v>
      </c>
      <c r="R373">
        <v>0</v>
      </c>
      <c r="S373">
        <v>3</v>
      </c>
      <c r="T373">
        <v>8</v>
      </c>
    </row>
    <row r="374" spans="1:20" x14ac:dyDescent="0.35">
      <c r="A374" s="2" t="s">
        <v>635</v>
      </c>
      <c r="B374" t="s">
        <v>324</v>
      </c>
      <c r="C374" t="s">
        <v>636</v>
      </c>
      <c r="D374" t="s">
        <v>326</v>
      </c>
      <c r="E374" t="s">
        <v>23</v>
      </c>
      <c r="F374" t="s">
        <v>24</v>
      </c>
      <c r="G374" t="s">
        <v>25</v>
      </c>
      <c r="H374">
        <v>240</v>
      </c>
      <c r="I374">
        <v>20</v>
      </c>
      <c r="J374">
        <v>2</v>
      </c>
      <c r="K374">
        <v>3</v>
      </c>
      <c r="L374">
        <v>0</v>
      </c>
      <c r="M374">
        <v>2</v>
      </c>
      <c r="N374">
        <v>3</v>
      </c>
      <c r="O374">
        <v>3</v>
      </c>
      <c r="P374">
        <v>0</v>
      </c>
      <c r="Q374">
        <v>1</v>
      </c>
      <c r="R374">
        <v>2</v>
      </c>
      <c r="S374">
        <v>14</v>
      </c>
      <c r="T374">
        <v>36</v>
      </c>
    </row>
    <row r="375" spans="1:20" x14ac:dyDescent="0.35">
      <c r="A375" s="2" t="s">
        <v>635</v>
      </c>
      <c r="B375" t="s">
        <v>386</v>
      </c>
      <c r="C375" t="s">
        <v>636</v>
      </c>
      <c r="D375" t="s">
        <v>387</v>
      </c>
      <c r="E375" t="s">
        <v>23</v>
      </c>
      <c r="F375" t="s">
        <v>24</v>
      </c>
      <c r="G375" t="s">
        <v>34</v>
      </c>
      <c r="H375">
        <v>180</v>
      </c>
      <c r="I375">
        <v>32</v>
      </c>
      <c r="J375">
        <v>1</v>
      </c>
      <c r="K375">
        <v>1</v>
      </c>
      <c r="L375">
        <v>0</v>
      </c>
      <c r="M375">
        <v>0</v>
      </c>
      <c r="N375">
        <v>1</v>
      </c>
      <c r="O375">
        <v>0</v>
      </c>
      <c r="P375">
        <v>0</v>
      </c>
      <c r="Q375">
        <v>0</v>
      </c>
      <c r="R375">
        <v>0</v>
      </c>
      <c r="S375">
        <v>2</v>
      </c>
      <c r="T375">
        <v>35</v>
      </c>
    </row>
    <row r="376" spans="1:20" x14ac:dyDescent="0.35">
      <c r="A376" s="2" t="s">
        <v>635</v>
      </c>
      <c r="B376" t="s">
        <v>147</v>
      </c>
      <c r="C376" t="s">
        <v>636</v>
      </c>
      <c r="D376" t="s">
        <v>149</v>
      </c>
      <c r="E376" t="s">
        <v>23</v>
      </c>
      <c r="F376" t="s">
        <v>24</v>
      </c>
      <c r="G376" t="s">
        <v>25</v>
      </c>
      <c r="H376">
        <v>240</v>
      </c>
      <c r="I376">
        <v>60</v>
      </c>
      <c r="J376">
        <v>2</v>
      </c>
      <c r="K376">
        <v>5</v>
      </c>
      <c r="L376">
        <v>0</v>
      </c>
      <c r="M376">
        <v>3</v>
      </c>
      <c r="N376">
        <v>3</v>
      </c>
      <c r="O376">
        <v>3</v>
      </c>
      <c r="P376">
        <v>0</v>
      </c>
      <c r="Q376">
        <v>3</v>
      </c>
      <c r="R376">
        <v>4</v>
      </c>
      <c r="S376">
        <v>21</v>
      </c>
      <c r="T376">
        <v>83</v>
      </c>
    </row>
    <row r="377" spans="1:20" x14ac:dyDescent="0.35">
      <c r="A377" s="2" t="s">
        <v>635</v>
      </c>
      <c r="B377" t="s">
        <v>154</v>
      </c>
      <c r="C377" t="s">
        <v>636</v>
      </c>
      <c r="D377" t="s">
        <v>155</v>
      </c>
      <c r="E377" t="s">
        <v>23</v>
      </c>
      <c r="F377" t="s">
        <v>24</v>
      </c>
      <c r="G377" t="s">
        <v>637</v>
      </c>
      <c r="H377">
        <v>240</v>
      </c>
      <c r="I377">
        <v>50</v>
      </c>
      <c r="J377">
        <v>2</v>
      </c>
      <c r="K377">
        <v>5</v>
      </c>
      <c r="L377">
        <v>0</v>
      </c>
      <c r="M377">
        <v>4</v>
      </c>
      <c r="N377">
        <v>4</v>
      </c>
      <c r="O377">
        <v>6</v>
      </c>
      <c r="P377">
        <v>0</v>
      </c>
      <c r="Q377">
        <v>4</v>
      </c>
      <c r="R377">
        <v>5</v>
      </c>
      <c r="S377">
        <v>28</v>
      </c>
      <c r="T377">
        <v>80</v>
      </c>
    </row>
    <row r="378" spans="1:20" x14ac:dyDescent="0.35">
      <c r="A378" s="2" t="s">
        <v>635</v>
      </c>
      <c r="B378" t="s">
        <v>227</v>
      </c>
      <c r="C378" t="s">
        <v>636</v>
      </c>
      <c r="D378" t="s">
        <v>228</v>
      </c>
      <c r="E378" t="s">
        <v>23</v>
      </c>
      <c r="F378" t="s">
        <v>24</v>
      </c>
      <c r="G378" t="s">
        <v>25</v>
      </c>
      <c r="H378">
        <v>240</v>
      </c>
      <c r="I378">
        <v>48</v>
      </c>
      <c r="J378">
        <v>2</v>
      </c>
      <c r="K378">
        <v>2</v>
      </c>
      <c r="L378">
        <v>0</v>
      </c>
      <c r="M378">
        <v>2</v>
      </c>
      <c r="N378">
        <v>4</v>
      </c>
      <c r="O378">
        <v>2</v>
      </c>
      <c r="P378">
        <v>0</v>
      </c>
      <c r="Q378">
        <v>3</v>
      </c>
      <c r="R378">
        <v>2</v>
      </c>
      <c r="S378">
        <v>15</v>
      </c>
      <c r="T378">
        <v>65</v>
      </c>
    </row>
    <row r="379" spans="1:20" x14ac:dyDescent="0.35">
      <c r="A379" s="2" t="s">
        <v>635</v>
      </c>
      <c r="B379" t="s">
        <v>156</v>
      </c>
      <c r="C379" t="s">
        <v>636</v>
      </c>
      <c r="D379" t="s">
        <v>157</v>
      </c>
      <c r="E379" t="s">
        <v>23</v>
      </c>
      <c r="F379" t="s">
        <v>24</v>
      </c>
      <c r="G379" t="s">
        <v>25</v>
      </c>
      <c r="H379">
        <v>240</v>
      </c>
      <c r="I379">
        <v>63</v>
      </c>
      <c r="J379">
        <v>4</v>
      </c>
      <c r="K379">
        <v>8</v>
      </c>
      <c r="L379">
        <v>0</v>
      </c>
      <c r="M379">
        <v>0</v>
      </c>
      <c r="N379">
        <v>2</v>
      </c>
      <c r="O379">
        <v>1</v>
      </c>
      <c r="P379">
        <v>0</v>
      </c>
      <c r="Q379">
        <v>1</v>
      </c>
      <c r="R379">
        <v>4</v>
      </c>
      <c r="S379">
        <v>16</v>
      </c>
      <c r="T379">
        <v>83</v>
      </c>
    </row>
    <row r="380" spans="1:20" x14ac:dyDescent="0.35">
      <c r="A380" s="2" t="s">
        <v>635</v>
      </c>
      <c r="B380" t="s">
        <v>229</v>
      </c>
      <c r="C380" t="s">
        <v>636</v>
      </c>
      <c r="D380" t="s">
        <v>230</v>
      </c>
      <c r="E380" t="s">
        <v>23</v>
      </c>
      <c r="F380" t="s">
        <v>24</v>
      </c>
      <c r="G380" t="s">
        <v>25</v>
      </c>
      <c r="H380">
        <v>240</v>
      </c>
      <c r="I380">
        <v>61</v>
      </c>
      <c r="J380">
        <v>2</v>
      </c>
      <c r="K380">
        <v>1</v>
      </c>
      <c r="L380">
        <v>0</v>
      </c>
      <c r="M380">
        <v>1</v>
      </c>
      <c r="N380">
        <v>1</v>
      </c>
      <c r="O380">
        <v>1</v>
      </c>
      <c r="P380">
        <v>0</v>
      </c>
      <c r="Q380">
        <v>2</v>
      </c>
      <c r="R380">
        <v>1</v>
      </c>
      <c r="S380">
        <v>7</v>
      </c>
      <c r="T380">
        <v>70</v>
      </c>
    </row>
    <row r="381" spans="1:20" x14ac:dyDescent="0.35">
      <c r="A381" s="2" t="s">
        <v>635</v>
      </c>
      <c r="B381" t="s">
        <v>638</v>
      </c>
      <c r="C381" t="s">
        <v>636</v>
      </c>
      <c r="D381" t="s">
        <v>639</v>
      </c>
      <c r="E381" t="s">
        <v>23</v>
      </c>
      <c r="F381" t="s">
        <v>24</v>
      </c>
      <c r="G381" t="s">
        <v>564</v>
      </c>
      <c r="H381">
        <v>240</v>
      </c>
      <c r="I381">
        <v>22</v>
      </c>
      <c r="J381">
        <v>1</v>
      </c>
      <c r="K381">
        <v>2</v>
      </c>
      <c r="L381">
        <v>0</v>
      </c>
      <c r="M381">
        <v>3</v>
      </c>
      <c r="N381">
        <v>2</v>
      </c>
      <c r="O381">
        <v>3</v>
      </c>
      <c r="P381">
        <v>0</v>
      </c>
      <c r="Q381">
        <v>2</v>
      </c>
      <c r="R381">
        <v>2</v>
      </c>
      <c r="S381">
        <v>14</v>
      </c>
      <c r="T381">
        <v>37</v>
      </c>
    </row>
    <row r="382" spans="1:20" x14ac:dyDescent="0.35">
      <c r="A382" s="2" t="s">
        <v>635</v>
      </c>
      <c r="B382" t="s">
        <v>188</v>
      </c>
      <c r="C382" t="s">
        <v>636</v>
      </c>
      <c r="D382" t="s">
        <v>189</v>
      </c>
      <c r="E382" t="s">
        <v>23</v>
      </c>
      <c r="F382" t="s">
        <v>24</v>
      </c>
      <c r="G382" t="s">
        <v>25</v>
      </c>
      <c r="H382">
        <v>240</v>
      </c>
      <c r="I382">
        <v>21</v>
      </c>
      <c r="J382">
        <v>1</v>
      </c>
      <c r="K382">
        <v>2</v>
      </c>
      <c r="L382">
        <v>0</v>
      </c>
      <c r="M382">
        <v>3</v>
      </c>
      <c r="N382">
        <v>2</v>
      </c>
      <c r="O382">
        <v>0</v>
      </c>
      <c r="P382">
        <v>0</v>
      </c>
      <c r="Q382">
        <v>2</v>
      </c>
      <c r="R382">
        <v>2</v>
      </c>
      <c r="S382">
        <v>11</v>
      </c>
      <c r="T382">
        <v>33</v>
      </c>
    </row>
    <row r="383" spans="1:20" x14ac:dyDescent="0.35">
      <c r="A383" s="2" t="s">
        <v>635</v>
      </c>
      <c r="B383" t="s">
        <v>327</v>
      </c>
      <c r="C383" t="s">
        <v>636</v>
      </c>
      <c r="D383" t="s">
        <v>328</v>
      </c>
      <c r="E383" t="s">
        <v>23</v>
      </c>
      <c r="F383" t="s">
        <v>24</v>
      </c>
      <c r="G383" t="s">
        <v>637</v>
      </c>
      <c r="H383">
        <v>240</v>
      </c>
      <c r="I383">
        <v>35</v>
      </c>
      <c r="J383">
        <v>0</v>
      </c>
      <c r="K383">
        <v>5</v>
      </c>
      <c r="L383">
        <v>0</v>
      </c>
      <c r="M383">
        <v>5</v>
      </c>
      <c r="N383">
        <v>5</v>
      </c>
      <c r="O383">
        <v>5</v>
      </c>
      <c r="P383">
        <v>0</v>
      </c>
      <c r="Q383">
        <v>5</v>
      </c>
      <c r="R383">
        <v>5</v>
      </c>
      <c r="S383">
        <v>30</v>
      </c>
      <c r="T383">
        <v>65</v>
      </c>
    </row>
    <row r="384" spans="1:20" x14ac:dyDescent="0.35">
      <c r="A384" s="2" t="s">
        <v>635</v>
      </c>
      <c r="B384" t="s">
        <v>640</v>
      </c>
      <c r="C384" t="s">
        <v>636</v>
      </c>
      <c r="D384" t="s">
        <v>641</v>
      </c>
      <c r="E384" t="s">
        <v>23</v>
      </c>
      <c r="F384" t="s">
        <v>24</v>
      </c>
      <c r="G384" t="s">
        <v>34</v>
      </c>
      <c r="H384">
        <v>180</v>
      </c>
      <c r="I384">
        <v>18</v>
      </c>
      <c r="J384">
        <v>0</v>
      </c>
      <c r="K384">
        <v>1</v>
      </c>
      <c r="L384">
        <v>0</v>
      </c>
      <c r="M384">
        <v>0</v>
      </c>
      <c r="N384">
        <v>0</v>
      </c>
      <c r="O384">
        <v>1</v>
      </c>
      <c r="P384">
        <v>0</v>
      </c>
      <c r="Q384">
        <v>0</v>
      </c>
      <c r="R384">
        <v>0</v>
      </c>
      <c r="S384">
        <v>2</v>
      </c>
      <c r="T384">
        <v>20</v>
      </c>
    </row>
    <row r="385" spans="1:20" x14ac:dyDescent="0.35">
      <c r="A385" s="2" t="s">
        <v>635</v>
      </c>
      <c r="B385" t="s">
        <v>446</v>
      </c>
      <c r="C385" t="s">
        <v>636</v>
      </c>
      <c r="D385" t="s">
        <v>447</v>
      </c>
      <c r="E385" t="s">
        <v>23</v>
      </c>
      <c r="F385" t="s">
        <v>24</v>
      </c>
      <c r="G385" t="s">
        <v>637</v>
      </c>
      <c r="H385">
        <v>240</v>
      </c>
      <c r="I385">
        <v>37</v>
      </c>
      <c r="J385">
        <v>3</v>
      </c>
      <c r="K385">
        <v>4</v>
      </c>
      <c r="L385">
        <v>0</v>
      </c>
      <c r="M385">
        <v>3</v>
      </c>
      <c r="N385">
        <v>3</v>
      </c>
      <c r="O385">
        <v>4</v>
      </c>
      <c r="P385">
        <v>0</v>
      </c>
      <c r="Q385">
        <v>2</v>
      </c>
      <c r="R385">
        <v>4</v>
      </c>
      <c r="S385">
        <v>20</v>
      </c>
      <c r="T385">
        <v>60</v>
      </c>
    </row>
    <row r="386" spans="1:20" x14ac:dyDescent="0.35">
      <c r="A386" s="2" t="s">
        <v>635</v>
      </c>
      <c r="B386" t="s">
        <v>85</v>
      </c>
      <c r="C386" t="s">
        <v>636</v>
      </c>
      <c r="D386" t="s">
        <v>86</v>
      </c>
      <c r="E386" t="s">
        <v>23</v>
      </c>
      <c r="F386" t="s">
        <v>24</v>
      </c>
      <c r="G386" t="s">
        <v>637</v>
      </c>
      <c r="H386">
        <v>240</v>
      </c>
      <c r="I386">
        <v>46</v>
      </c>
      <c r="J386">
        <v>1</v>
      </c>
      <c r="K386">
        <v>4</v>
      </c>
      <c r="L386">
        <v>0</v>
      </c>
      <c r="M386">
        <v>4</v>
      </c>
      <c r="N386">
        <v>4</v>
      </c>
      <c r="O386">
        <v>4</v>
      </c>
      <c r="P386">
        <v>0</v>
      </c>
      <c r="Q386">
        <v>3</v>
      </c>
      <c r="R386">
        <v>4</v>
      </c>
      <c r="S386">
        <v>23</v>
      </c>
      <c r="T386">
        <v>70</v>
      </c>
    </row>
    <row r="387" spans="1:20" x14ac:dyDescent="0.35">
      <c r="A387" s="2" t="s">
        <v>642</v>
      </c>
      <c r="B387" t="s">
        <v>643</v>
      </c>
      <c r="C387" t="s">
        <v>644</v>
      </c>
      <c r="D387" t="s">
        <v>645</v>
      </c>
      <c r="E387" t="s">
        <v>23</v>
      </c>
      <c r="F387" t="s">
        <v>24</v>
      </c>
      <c r="G387" t="s">
        <v>34</v>
      </c>
      <c r="H387">
        <v>180</v>
      </c>
      <c r="I387">
        <v>40</v>
      </c>
      <c r="J387">
        <v>4</v>
      </c>
      <c r="K387">
        <v>4</v>
      </c>
      <c r="L387">
        <v>2</v>
      </c>
      <c r="M387">
        <v>2</v>
      </c>
      <c r="N387">
        <v>4</v>
      </c>
      <c r="O387">
        <v>2</v>
      </c>
      <c r="P387">
        <v>0</v>
      </c>
      <c r="Q387">
        <v>8</v>
      </c>
      <c r="R387">
        <v>3</v>
      </c>
      <c r="S387">
        <v>25</v>
      </c>
      <c r="T387">
        <v>69</v>
      </c>
    </row>
    <row r="388" spans="1:20" x14ac:dyDescent="0.35">
      <c r="A388" s="2" t="s">
        <v>642</v>
      </c>
      <c r="B388" t="s">
        <v>646</v>
      </c>
      <c r="C388" t="s">
        <v>644</v>
      </c>
      <c r="D388" t="s">
        <v>647</v>
      </c>
      <c r="E388" t="s">
        <v>23</v>
      </c>
      <c r="F388" t="s">
        <v>24</v>
      </c>
      <c r="G388" t="s">
        <v>34</v>
      </c>
      <c r="H388">
        <v>180</v>
      </c>
      <c r="I388">
        <v>21</v>
      </c>
      <c r="J388">
        <v>2</v>
      </c>
      <c r="K388">
        <v>18</v>
      </c>
      <c r="L388">
        <v>1</v>
      </c>
      <c r="M388">
        <v>1</v>
      </c>
      <c r="N388">
        <v>3</v>
      </c>
      <c r="O388">
        <v>1</v>
      </c>
      <c r="P388">
        <v>0</v>
      </c>
      <c r="Q388">
        <v>2</v>
      </c>
      <c r="R388">
        <v>2</v>
      </c>
      <c r="S388">
        <v>28</v>
      </c>
      <c r="T388">
        <v>51</v>
      </c>
    </row>
    <row r="389" spans="1:20" x14ac:dyDescent="0.35">
      <c r="A389" s="2" t="s">
        <v>642</v>
      </c>
      <c r="B389" t="s">
        <v>88</v>
      </c>
      <c r="C389" t="s">
        <v>644</v>
      </c>
      <c r="D389" t="s">
        <v>90</v>
      </c>
      <c r="E389" t="s">
        <v>23</v>
      </c>
      <c r="F389" t="s">
        <v>24</v>
      </c>
      <c r="G389" t="s">
        <v>34</v>
      </c>
      <c r="H389">
        <v>180</v>
      </c>
      <c r="I389">
        <v>70</v>
      </c>
      <c r="J389">
        <v>1</v>
      </c>
      <c r="K389">
        <v>5</v>
      </c>
      <c r="L389">
        <v>0</v>
      </c>
      <c r="M389">
        <v>3</v>
      </c>
      <c r="N389">
        <v>3</v>
      </c>
      <c r="O389">
        <v>2</v>
      </c>
      <c r="P389">
        <v>0</v>
      </c>
      <c r="Q389">
        <v>2</v>
      </c>
      <c r="R389">
        <v>4</v>
      </c>
      <c r="S389">
        <v>19</v>
      </c>
      <c r="T389">
        <v>90</v>
      </c>
    </row>
    <row r="390" spans="1:20" x14ac:dyDescent="0.35">
      <c r="A390" s="2" t="s">
        <v>642</v>
      </c>
      <c r="B390" t="s">
        <v>648</v>
      </c>
      <c r="C390" t="s">
        <v>644</v>
      </c>
      <c r="D390" t="s">
        <v>649</v>
      </c>
      <c r="E390" t="s">
        <v>23</v>
      </c>
      <c r="F390" t="s">
        <v>24</v>
      </c>
      <c r="G390" t="s">
        <v>34</v>
      </c>
      <c r="H390">
        <v>180</v>
      </c>
      <c r="I390">
        <v>20</v>
      </c>
      <c r="J390">
        <v>2</v>
      </c>
      <c r="K390">
        <v>2</v>
      </c>
      <c r="L390">
        <v>1</v>
      </c>
      <c r="M390">
        <v>1</v>
      </c>
      <c r="N390">
        <v>3</v>
      </c>
      <c r="O390">
        <v>1</v>
      </c>
      <c r="P390">
        <v>0</v>
      </c>
      <c r="Q390">
        <v>1</v>
      </c>
      <c r="R390">
        <v>4</v>
      </c>
      <c r="S390">
        <v>13</v>
      </c>
      <c r="T390">
        <v>35</v>
      </c>
    </row>
    <row r="391" spans="1:20" x14ac:dyDescent="0.35">
      <c r="A391" s="2" t="s">
        <v>642</v>
      </c>
      <c r="B391" t="s">
        <v>650</v>
      </c>
      <c r="C391" t="s">
        <v>644</v>
      </c>
      <c r="D391" t="s">
        <v>651</v>
      </c>
      <c r="E391" t="s">
        <v>23</v>
      </c>
      <c r="F391" t="s">
        <v>24</v>
      </c>
      <c r="G391" t="s">
        <v>34</v>
      </c>
      <c r="H391">
        <v>180</v>
      </c>
      <c r="I391">
        <v>20</v>
      </c>
      <c r="J391">
        <v>3</v>
      </c>
      <c r="K391">
        <v>8</v>
      </c>
      <c r="L391">
        <v>1</v>
      </c>
      <c r="M391">
        <v>5</v>
      </c>
      <c r="N391">
        <v>1</v>
      </c>
      <c r="O391">
        <v>1</v>
      </c>
      <c r="P391">
        <v>0</v>
      </c>
      <c r="Q391">
        <v>8</v>
      </c>
      <c r="R391">
        <v>3</v>
      </c>
      <c r="S391">
        <v>27</v>
      </c>
      <c r="T391">
        <v>50</v>
      </c>
    </row>
    <row r="392" spans="1:20" x14ac:dyDescent="0.35">
      <c r="A392" s="2" t="s">
        <v>642</v>
      </c>
      <c r="B392" t="s">
        <v>652</v>
      </c>
      <c r="C392" t="s">
        <v>644</v>
      </c>
      <c r="D392" t="s">
        <v>653</v>
      </c>
      <c r="E392" t="s">
        <v>23</v>
      </c>
      <c r="F392" t="s">
        <v>24</v>
      </c>
      <c r="G392" t="s">
        <v>34</v>
      </c>
      <c r="H392">
        <v>180</v>
      </c>
      <c r="I392">
        <v>22</v>
      </c>
      <c r="J392">
        <v>2</v>
      </c>
      <c r="K392">
        <v>1</v>
      </c>
      <c r="L392">
        <v>0</v>
      </c>
      <c r="M392">
        <v>1</v>
      </c>
      <c r="N392">
        <v>1</v>
      </c>
      <c r="O392">
        <v>1</v>
      </c>
      <c r="P392">
        <v>0</v>
      </c>
      <c r="Q392">
        <v>1</v>
      </c>
      <c r="R392">
        <v>1</v>
      </c>
      <c r="S392">
        <v>6</v>
      </c>
      <c r="T392">
        <v>30</v>
      </c>
    </row>
    <row r="393" spans="1:20" x14ac:dyDescent="0.35">
      <c r="A393" s="2" t="s">
        <v>642</v>
      </c>
      <c r="B393" t="s">
        <v>654</v>
      </c>
      <c r="C393" t="s">
        <v>644</v>
      </c>
      <c r="D393" t="s">
        <v>655</v>
      </c>
      <c r="E393" t="s">
        <v>23</v>
      </c>
      <c r="F393" t="s">
        <v>24</v>
      </c>
      <c r="G393" t="s">
        <v>34</v>
      </c>
      <c r="H393">
        <v>180</v>
      </c>
      <c r="I393">
        <v>22</v>
      </c>
      <c r="J393">
        <v>1</v>
      </c>
      <c r="K393">
        <v>1</v>
      </c>
      <c r="L393">
        <v>1</v>
      </c>
      <c r="M393">
        <v>1</v>
      </c>
      <c r="N393">
        <v>1</v>
      </c>
      <c r="O393">
        <v>1</v>
      </c>
      <c r="P393">
        <v>0</v>
      </c>
      <c r="Q393">
        <v>1</v>
      </c>
      <c r="R393">
        <v>1</v>
      </c>
      <c r="S393">
        <v>7</v>
      </c>
      <c r="T393">
        <v>30</v>
      </c>
    </row>
    <row r="394" spans="1:20" x14ac:dyDescent="0.35">
      <c r="A394" s="2" t="s">
        <v>642</v>
      </c>
      <c r="B394" t="s">
        <v>95</v>
      </c>
      <c r="C394" t="s">
        <v>644</v>
      </c>
      <c r="D394" t="s">
        <v>96</v>
      </c>
      <c r="E394" t="s">
        <v>23</v>
      </c>
      <c r="F394" t="s">
        <v>24</v>
      </c>
      <c r="G394" t="s">
        <v>34</v>
      </c>
      <c r="H394">
        <v>180</v>
      </c>
      <c r="I394">
        <v>38</v>
      </c>
      <c r="J394">
        <v>4</v>
      </c>
      <c r="K394">
        <v>10</v>
      </c>
      <c r="L394">
        <v>3</v>
      </c>
      <c r="M394">
        <v>3</v>
      </c>
      <c r="N394">
        <v>5</v>
      </c>
      <c r="O394">
        <v>1</v>
      </c>
      <c r="P394">
        <v>0</v>
      </c>
      <c r="Q394">
        <v>13</v>
      </c>
      <c r="R394">
        <v>6</v>
      </c>
      <c r="S394">
        <v>41</v>
      </c>
      <c r="T394">
        <v>83</v>
      </c>
    </row>
    <row r="395" spans="1:20" x14ac:dyDescent="0.35">
      <c r="A395" s="2" t="s">
        <v>642</v>
      </c>
      <c r="B395" t="s">
        <v>263</v>
      </c>
      <c r="C395" t="s">
        <v>644</v>
      </c>
      <c r="D395" t="s">
        <v>264</v>
      </c>
      <c r="E395" t="s">
        <v>23</v>
      </c>
      <c r="F395" t="s">
        <v>24</v>
      </c>
      <c r="G395" t="s">
        <v>34</v>
      </c>
      <c r="H395">
        <v>180</v>
      </c>
      <c r="I395">
        <v>19</v>
      </c>
      <c r="J395">
        <v>4</v>
      </c>
      <c r="K395">
        <v>21</v>
      </c>
      <c r="L395">
        <v>2</v>
      </c>
      <c r="M395">
        <v>2</v>
      </c>
      <c r="N395">
        <v>5</v>
      </c>
      <c r="O395">
        <v>1</v>
      </c>
      <c r="P395">
        <v>0</v>
      </c>
      <c r="Q395">
        <v>8</v>
      </c>
      <c r="R395">
        <v>5</v>
      </c>
      <c r="S395">
        <v>44</v>
      </c>
      <c r="T395">
        <v>67</v>
      </c>
    </row>
    <row r="396" spans="1:20" x14ac:dyDescent="0.35">
      <c r="A396" s="2" t="s">
        <v>656</v>
      </c>
      <c r="B396" t="s">
        <v>657</v>
      </c>
      <c r="C396" t="s">
        <v>658</v>
      </c>
      <c r="D396" t="s">
        <v>659</v>
      </c>
      <c r="E396" t="s">
        <v>23</v>
      </c>
      <c r="F396" t="s">
        <v>24</v>
      </c>
      <c r="G396" t="s">
        <v>34</v>
      </c>
      <c r="H396">
        <v>180</v>
      </c>
      <c r="I396">
        <v>54</v>
      </c>
      <c r="J396">
        <v>4</v>
      </c>
      <c r="K396">
        <v>5</v>
      </c>
      <c r="L396">
        <v>0</v>
      </c>
      <c r="M396">
        <v>1</v>
      </c>
      <c r="N396">
        <v>3</v>
      </c>
      <c r="O396">
        <v>1</v>
      </c>
      <c r="P396">
        <v>0</v>
      </c>
      <c r="Q396">
        <v>9</v>
      </c>
      <c r="R396">
        <v>3</v>
      </c>
      <c r="S396">
        <v>22</v>
      </c>
      <c r="T396">
        <v>80</v>
      </c>
    </row>
    <row r="397" spans="1:20" x14ac:dyDescent="0.35">
      <c r="A397" s="2" t="s">
        <v>656</v>
      </c>
      <c r="B397" t="s">
        <v>660</v>
      </c>
      <c r="C397" t="s">
        <v>658</v>
      </c>
      <c r="D397" t="s">
        <v>661</v>
      </c>
      <c r="E397" t="s">
        <v>23</v>
      </c>
      <c r="F397" t="s">
        <v>24</v>
      </c>
      <c r="G397" t="s">
        <v>34</v>
      </c>
      <c r="H397">
        <v>180</v>
      </c>
      <c r="I397">
        <v>27</v>
      </c>
      <c r="J397">
        <v>2</v>
      </c>
      <c r="K397">
        <v>10</v>
      </c>
      <c r="L397">
        <v>0</v>
      </c>
      <c r="M397">
        <v>1</v>
      </c>
      <c r="N397">
        <v>1</v>
      </c>
      <c r="O397">
        <v>1</v>
      </c>
      <c r="P397">
        <v>0</v>
      </c>
      <c r="Q397">
        <v>2</v>
      </c>
      <c r="R397">
        <v>1</v>
      </c>
      <c r="S397">
        <v>16</v>
      </c>
      <c r="T397">
        <v>45</v>
      </c>
    </row>
    <row r="398" spans="1:20" x14ac:dyDescent="0.35">
      <c r="A398" s="2" t="s">
        <v>656</v>
      </c>
      <c r="B398" t="s">
        <v>662</v>
      </c>
      <c r="C398" t="s">
        <v>658</v>
      </c>
      <c r="D398" t="s">
        <v>663</v>
      </c>
      <c r="E398" t="s">
        <v>23</v>
      </c>
      <c r="F398" t="s">
        <v>24</v>
      </c>
      <c r="G398" t="s">
        <v>34</v>
      </c>
      <c r="H398">
        <v>180</v>
      </c>
      <c r="I398">
        <v>25</v>
      </c>
      <c r="J398">
        <v>2</v>
      </c>
      <c r="K398">
        <v>4</v>
      </c>
      <c r="L398">
        <v>0</v>
      </c>
      <c r="M398">
        <v>1</v>
      </c>
      <c r="N398">
        <v>3</v>
      </c>
      <c r="O398">
        <v>1</v>
      </c>
      <c r="P398">
        <v>0</v>
      </c>
      <c r="Q398">
        <v>2</v>
      </c>
      <c r="R398">
        <v>2</v>
      </c>
      <c r="S398">
        <v>13</v>
      </c>
      <c r="T398">
        <v>40</v>
      </c>
    </row>
    <row r="399" spans="1:20" x14ac:dyDescent="0.35">
      <c r="A399" s="2" t="s">
        <v>656</v>
      </c>
      <c r="B399" t="s">
        <v>664</v>
      </c>
      <c r="C399" t="s">
        <v>658</v>
      </c>
      <c r="D399" t="s">
        <v>665</v>
      </c>
      <c r="E399" t="s">
        <v>23</v>
      </c>
      <c r="F399" t="s">
        <v>24</v>
      </c>
      <c r="G399" t="s">
        <v>34</v>
      </c>
      <c r="H399">
        <v>180</v>
      </c>
      <c r="I399">
        <v>35</v>
      </c>
      <c r="J399">
        <v>1</v>
      </c>
      <c r="K399">
        <v>1</v>
      </c>
      <c r="L399">
        <v>0</v>
      </c>
      <c r="M399">
        <v>1</v>
      </c>
      <c r="N399">
        <v>0</v>
      </c>
      <c r="O399">
        <v>0</v>
      </c>
      <c r="P399">
        <v>0</v>
      </c>
      <c r="Q399">
        <v>1</v>
      </c>
      <c r="R399">
        <v>1</v>
      </c>
      <c r="S399">
        <v>4</v>
      </c>
      <c r="T399">
        <v>40</v>
      </c>
    </row>
    <row r="400" spans="1:20" x14ac:dyDescent="0.35">
      <c r="A400" s="2" t="s">
        <v>656</v>
      </c>
      <c r="B400" t="s">
        <v>666</v>
      </c>
      <c r="C400" t="s">
        <v>658</v>
      </c>
      <c r="D400" t="s">
        <v>667</v>
      </c>
      <c r="E400" t="s">
        <v>23</v>
      </c>
      <c r="F400" t="s">
        <v>24</v>
      </c>
      <c r="G400" t="s">
        <v>34</v>
      </c>
      <c r="H400">
        <v>180</v>
      </c>
      <c r="I400">
        <v>24</v>
      </c>
      <c r="J400">
        <v>0</v>
      </c>
      <c r="K400">
        <v>5</v>
      </c>
      <c r="L400">
        <v>0</v>
      </c>
      <c r="M400">
        <v>1</v>
      </c>
      <c r="N400">
        <v>0</v>
      </c>
      <c r="O400">
        <v>1</v>
      </c>
      <c r="P400">
        <v>0</v>
      </c>
      <c r="Q400">
        <v>3</v>
      </c>
      <c r="R400">
        <v>1</v>
      </c>
      <c r="S400">
        <v>11</v>
      </c>
      <c r="T400">
        <v>35</v>
      </c>
    </row>
    <row r="401" spans="1:20" x14ac:dyDescent="0.35">
      <c r="A401" s="2" t="s">
        <v>656</v>
      </c>
      <c r="B401" t="s">
        <v>668</v>
      </c>
      <c r="C401" t="s">
        <v>658</v>
      </c>
      <c r="D401" t="s">
        <v>669</v>
      </c>
      <c r="E401" t="s">
        <v>23</v>
      </c>
      <c r="F401" t="s">
        <v>24</v>
      </c>
      <c r="G401" t="s">
        <v>34</v>
      </c>
      <c r="H401">
        <v>180</v>
      </c>
      <c r="I401">
        <v>43</v>
      </c>
      <c r="J401">
        <v>2</v>
      </c>
      <c r="K401">
        <v>1</v>
      </c>
      <c r="L401">
        <v>0</v>
      </c>
      <c r="M401">
        <v>1</v>
      </c>
      <c r="N401">
        <v>1</v>
      </c>
      <c r="O401">
        <v>1</v>
      </c>
      <c r="P401">
        <v>0</v>
      </c>
      <c r="Q401">
        <v>1</v>
      </c>
      <c r="R401">
        <v>0</v>
      </c>
      <c r="S401">
        <v>5</v>
      </c>
      <c r="T401">
        <v>50</v>
      </c>
    </row>
    <row r="402" spans="1:20" x14ac:dyDescent="0.35">
      <c r="A402" s="2" t="s">
        <v>656</v>
      </c>
      <c r="B402" t="s">
        <v>670</v>
      </c>
      <c r="C402" t="s">
        <v>658</v>
      </c>
      <c r="D402" t="s">
        <v>671</v>
      </c>
      <c r="E402" t="s">
        <v>23</v>
      </c>
      <c r="F402" t="s">
        <v>24</v>
      </c>
      <c r="G402" t="s">
        <v>34</v>
      </c>
      <c r="H402">
        <v>180</v>
      </c>
      <c r="I402">
        <v>24</v>
      </c>
      <c r="J402">
        <v>2</v>
      </c>
      <c r="K402">
        <v>3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1</v>
      </c>
      <c r="R402">
        <v>0</v>
      </c>
      <c r="S402">
        <v>4</v>
      </c>
      <c r="T402">
        <v>30</v>
      </c>
    </row>
    <row r="403" spans="1:20" x14ac:dyDescent="0.35">
      <c r="A403" s="2" t="s">
        <v>656</v>
      </c>
      <c r="B403" t="s">
        <v>330</v>
      </c>
      <c r="C403" t="s">
        <v>658</v>
      </c>
      <c r="D403" t="s">
        <v>332</v>
      </c>
      <c r="E403" t="s">
        <v>23</v>
      </c>
      <c r="F403" t="s">
        <v>24</v>
      </c>
      <c r="G403" t="s">
        <v>34</v>
      </c>
      <c r="H403">
        <v>180</v>
      </c>
      <c r="I403">
        <v>215</v>
      </c>
      <c r="J403">
        <v>16</v>
      </c>
      <c r="K403">
        <v>23</v>
      </c>
      <c r="L403">
        <v>0</v>
      </c>
      <c r="M403">
        <v>1</v>
      </c>
      <c r="N403">
        <v>2</v>
      </c>
      <c r="O403">
        <v>2</v>
      </c>
      <c r="P403">
        <v>0</v>
      </c>
      <c r="Q403">
        <v>8</v>
      </c>
      <c r="R403">
        <v>8</v>
      </c>
      <c r="S403">
        <v>44</v>
      </c>
      <c r="T403">
        <v>275</v>
      </c>
    </row>
    <row r="404" spans="1:20" x14ac:dyDescent="0.35">
      <c r="A404" s="2" t="s">
        <v>656</v>
      </c>
      <c r="B404" t="s">
        <v>532</v>
      </c>
      <c r="C404" t="s">
        <v>658</v>
      </c>
      <c r="D404" t="s">
        <v>533</v>
      </c>
      <c r="E404" t="s">
        <v>23</v>
      </c>
      <c r="F404" t="s">
        <v>24</v>
      </c>
      <c r="G404" t="s">
        <v>34</v>
      </c>
      <c r="H404">
        <v>180</v>
      </c>
      <c r="I404">
        <v>51</v>
      </c>
      <c r="J404">
        <v>1</v>
      </c>
      <c r="K404">
        <v>25</v>
      </c>
      <c r="L404">
        <v>0</v>
      </c>
      <c r="M404">
        <v>1</v>
      </c>
      <c r="N404">
        <v>2</v>
      </c>
      <c r="O404">
        <v>2</v>
      </c>
      <c r="P404">
        <v>0</v>
      </c>
      <c r="Q404">
        <v>7</v>
      </c>
      <c r="R404">
        <v>6</v>
      </c>
      <c r="S404">
        <v>43</v>
      </c>
      <c r="T404">
        <v>95</v>
      </c>
    </row>
    <row r="405" spans="1:20" x14ac:dyDescent="0.35">
      <c r="A405" s="2" t="s">
        <v>656</v>
      </c>
      <c r="B405" t="s">
        <v>672</v>
      </c>
      <c r="C405" t="s">
        <v>658</v>
      </c>
      <c r="D405" t="s">
        <v>673</v>
      </c>
      <c r="E405" t="s">
        <v>23</v>
      </c>
      <c r="F405" t="s">
        <v>24</v>
      </c>
      <c r="G405" t="s">
        <v>34</v>
      </c>
      <c r="H405">
        <v>180</v>
      </c>
      <c r="I405">
        <v>32</v>
      </c>
      <c r="J405">
        <v>2</v>
      </c>
      <c r="K405">
        <v>5</v>
      </c>
      <c r="L405">
        <v>0</v>
      </c>
      <c r="M405">
        <v>1</v>
      </c>
      <c r="N405">
        <v>2</v>
      </c>
      <c r="O405">
        <v>2</v>
      </c>
      <c r="P405">
        <v>0</v>
      </c>
      <c r="Q405">
        <v>4</v>
      </c>
      <c r="R405">
        <v>2</v>
      </c>
      <c r="S405">
        <v>16</v>
      </c>
      <c r="T405">
        <v>50</v>
      </c>
    </row>
    <row r="406" spans="1:20" x14ac:dyDescent="0.35">
      <c r="A406" s="2" t="s">
        <v>656</v>
      </c>
      <c r="B406" t="s">
        <v>121</v>
      </c>
      <c r="C406" t="s">
        <v>658</v>
      </c>
      <c r="D406" t="s">
        <v>122</v>
      </c>
      <c r="E406" t="s">
        <v>23</v>
      </c>
      <c r="F406" t="s">
        <v>24</v>
      </c>
      <c r="G406" t="s">
        <v>34</v>
      </c>
      <c r="H406">
        <v>180</v>
      </c>
      <c r="I406">
        <v>90</v>
      </c>
      <c r="J406">
        <v>3</v>
      </c>
      <c r="K406">
        <v>0</v>
      </c>
      <c r="L406">
        <v>0</v>
      </c>
      <c r="M406">
        <v>1</v>
      </c>
      <c r="N406">
        <v>0</v>
      </c>
      <c r="O406">
        <v>0</v>
      </c>
      <c r="P406">
        <v>0</v>
      </c>
      <c r="Q406">
        <v>0</v>
      </c>
      <c r="R406">
        <v>1</v>
      </c>
      <c r="S406">
        <v>2</v>
      </c>
      <c r="T406">
        <v>95</v>
      </c>
    </row>
    <row r="407" spans="1:20" x14ac:dyDescent="0.35">
      <c r="A407" s="2" t="s">
        <v>656</v>
      </c>
      <c r="B407" t="s">
        <v>674</v>
      </c>
      <c r="C407" t="s">
        <v>658</v>
      </c>
      <c r="D407" t="s">
        <v>675</v>
      </c>
      <c r="E407" t="s">
        <v>23</v>
      </c>
      <c r="F407" t="s">
        <v>24</v>
      </c>
      <c r="G407" t="s">
        <v>34</v>
      </c>
      <c r="H407">
        <v>180</v>
      </c>
      <c r="I407">
        <v>27</v>
      </c>
      <c r="J407">
        <v>3</v>
      </c>
      <c r="K407">
        <v>4</v>
      </c>
      <c r="L407">
        <v>0</v>
      </c>
      <c r="M407">
        <v>1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5</v>
      </c>
      <c r="T407">
        <v>35</v>
      </c>
    </row>
    <row r="408" spans="1:20" x14ac:dyDescent="0.35">
      <c r="A408" s="2" t="s">
        <v>656</v>
      </c>
      <c r="B408" t="s">
        <v>676</v>
      </c>
      <c r="C408" t="s">
        <v>658</v>
      </c>
      <c r="D408" t="s">
        <v>677</v>
      </c>
      <c r="E408" t="s">
        <v>23</v>
      </c>
      <c r="F408" t="s">
        <v>24</v>
      </c>
      <c r="G408" t="s">
        <v>145</v>
      </c>
      <c r="H408">
        <v>180</v>
      </c>
      <c r="I408">
        <v>46</v>
      </c>
      <c r="J408">
        <v>3</v>
      </c>
      <c r="K408">
        <v>7</v>
      </c>
      <c r="L408">
        <v>0</v>
      </c>
      <c r="M408">
        <v>1</v>
      </c>
      <c r="N408">
        <v>1</v>
      </c>
      <c r="O408">
        <v>1</v>
      </c>
      <c r="P408">
        <v>0</v>
      </c>
      <c r="Q408">
        <v>3</v>
      </c>
      <c r="R408">
        <v>3</v>
      </c>
      <c r="S408">
        <v>16</v>
      </c>
      <c r="T408">
        <v>65</v>
      </c>
    </row>
    <row r="409" spans="1:20" x14ac:dyDescent="0.35">
      <c r="A409" s="2" t="s">
        <v>678</v>
      </c>
      <c r="B409" t="s">
        <v>679</v>
      </c>
      <c r="C409" t="s">
        <v>680</v>
      </c>
      <c r="D409" t="s">
        <v>681</v>
      </c>
      <c r="E409" t="s">
        <v>23</v>
      </c>
      <c r="F409" t="s">
        <v>24</v>
      </c>
      <c r="G409" t="s">
        <v>34</v>
      </c>
      <c r="H409">
        <v>180</v>
      </c>
      <c r="I409">
        <v>28</v>
      </c>
      <c r="J409">
        <v>3</v>
      </c>
      <c r="K409">
        <v>3</v>
      </c>
      <c r="L409">
        <v>0</v>
      </c>
      <c r="M409">
        <v>0</v>
      </c>
      <c r="N409">
        <v>2</v>
      </c>
      <c r="O409">
        <v>4</v>
      </c>
      <c r="P409">
        <v>0</v>
      </c>
      <c r="Q409">
        <v>6</v>
      </c>
      <c r="R409">
        <v>10</v>
      </c>
      <c r="S409">
        <v>25</v>
      </c>
      <c r="T409">
        <v>56</v>
      </c>
    </row>
    <row r="410" spans="1:20" x14ac:dyDescent="0.35">
      <c r="A410" s="2" t="s">
        <v>678</v>
      </c>
      <c r="B410" t="s">
        <v>359</v>
      </c>
      <c r="C410" t="s">
        <v>680</v>
      </c>
      <c r="D410" t="s">
        <v>360</v>
      </c>
      <c r="E410" t="s">
        <v>23</v>
      </c>
      <c r="F410" t="s">
        <v>24</v>
      </c>
      <c r="G410" t="s">
        <v>34</v>
      </c>
      <c r="H410">
        <v>180</v>
      </c>
      <c r="I410">
        <v>49</v>
      </c>
      <c r="J410">
        <v>4</v>
      </c>
      <c r="K410">
        <v>4</v>
      </c>
      <c r="L410">
        <v>0</v>
      </c>
      <c r="M410">
        <v>0</v>
      </c>
      <c r="N410">
        <v>1</v>
      </c>
      <c r="O410">
        <v>5</v>
      </c>
      <c r="P410">
        <v>0</v>
      </c>
      <c r="Q410">
        <v>2</v>
      </c>
      <c r="R410">
        <v>3</v>
      </c>
      <c r="S410">
        <v>15</v>
      </c>
      <c r="T410">
        <v>68</v>
      </c>
    </row>
    <row r="411" spans="1:20" x14ac:dyDescent="0.35">
      <c r="A411" s="2" t="s">
        <v>678</v>
      </c>
      <c r="B411" t="s">
        <v>164</v>
      </c>
      <c r="C411" t="s">
        <v>680</v>
      </c>
      <c r="D411" t="s">
        <v>165</v>
      </c>
      <c r="E411" t="s">
        <v>23</v>
      </c>
      <c r="F411" t="s">
        <v>24</v>
      </c>
      <c r="G411" t="s">
        <v>34</v>
      </c>
      <c r="H411">
        <v>180</v>
      </c>
      <c r="I411">
        <v>51</v>
      </c>
      <c r="J411">
        <v>5</v>
      </c>
      <c r="K411">
        <v>18</v>
      </c>
      <c r="L411">
        <v>0</v>
      </c>
      <c r="M411">
        <v>0</v>
      </c>
      <c r="N411">
        <v>11</v>
      </c>
      <c r="O411">
        <v>2</v>
      </c>
      <c r="P411">
        <v>0</v>
      </c>
      <c r="Q411">
        <v>5</v>
      </c>
      <c r="R411">
        <v>5</v>
      </c>
      <c r="S411">
        <v>41</v>
      </c>
      <c r="T411">
        <v>97</v>
      </c>
    </row>
    <row r="412" spans="1:20" x14ac:dyDescent="0.35">
      <c r="A412" s="2" t="s">
        <v>678</v>
      </c>
      <c r="B412" t="s">
        <v>682</v>
      </c>
      <c r="C412" t="s">
        <v>680</v>
      </c>
      <c r="D412" t="s">
        <v>683</v>
      </c>
      <c r="E412" t="s">
        <v>23</v>
      </c>
      <c r="F412" t="s">
        <v>24</v>
      </c>
      <c r="G412" t="s">
        <v>34</v>
      </c>
      <c r="H412">
        <v>180</v>
      </c>
      <c r="I412">
        <v>40</v>
      </c>
      <c r="J412">
        <v>3</v>
      </c>
      <c r="K412">
        <v>3</v>
      </c>
      <c r="L412">
        <v>0</v>
      </c>
      <c r="M412">
        <v>1</v>
      </c>
      <c r="N412">
        <v>2</v>
      </c>
      <c r="O412">
        <v>2</v>
      </c>
      <c r="P412">
        <v>0</v>
      </c>
      <c r="Q412">
        <v>4</v>
      </c>
      <c r="R412">
        <v>3</v>
      </c>
      <c r="S412">
        <v>15</v>
      </c>
      <c r="T412">
        <v>58</v>
      </c>
    </row>
    <row r="413" spans="1:20" x14ac:dyDescent="0.35">
      <c r="A413" s="2" t="s">
        <v>678</v>
      </c>
      <c r="B413" t="s">
        <v>684</v>
      </c>
      <c r="C413" t="s">
        <v>680</v>
      </c>
      <c r="D413" t="s">
        <v>685</v>
      </c>
      <c r="E413" t="s">
        <v>23</v>
      </c>
      <c r="F413" t="s">
        <v>24</v>
      </c>
      <c r="G413" t="s">
        <v>34</v>
      </c>
      <c r="H413">
        <v>180</v>
      </c>
      <c r="I413">
        <v>40</v>
      </c>
      <c r="J413">
        <v>3</v>
      </c>
      <c r="K413">
        <v>3</v>
      </c>
      <c r="L413">
        <v>0</v>
      </c>
      <c r="M413">
        <v>0</v>
      </c>
      <c r="N413">
        <v>0</v>
      </c>
      <c r="O413">
        <v>2</v>
      </c>
      <c r="P413">
        <v>0</v>
      </c>
      <c r="Q413">
        <v>2</v>
      </c>
      <c r="R413">
        <v>10</v>
      </c>
      <c r="S413">
        <v>17</v>
      </c>
      <c r="T413">
        <v>60</v>
      </c>
    </row>
    <row r="414" spans="1:20" x14ac:dyDescent="0.35">
      <c r="A414" s="2" t="s">
        <v>678</v>
      </c>
      <c r="B414" t="s">
        <v>168</v>
      </c>
      <c r="C414" t="s">
        <v>680</v>
      </c>
      <c r="D414" t="s">
        <v>169</v>
      </c>
      <c r="E414" t="s">
        <v>23</v>
      </c>
      <c r="F414" t="s">
        <v>24</v>
      </c>
      <c r="G414" t="s">
        <v>34</v>
      </c>
      <c r="H414">
        <v>180</v>
      </c>
      <c r="I414">
        <v>40</v>
      </c>
      <c r="J414">
        <v>3</v>
      </c>
      <c r="K414">
        <v>3</v>
      </c>
      <c r="L414">
        <v>0</v>
      </c>
      <c r="M414">
        <v>0</v>
      </c>
      <c r="N414">
        <v>0</v>
      </c>
      <c r="O414">
        <v>4</v>
      </c>
      <c r="P414">
        <v>0</v>
      </c>
      <c r="Q414">
        <v>2</v>
      </c>
      <c r="R414">
        <v>2</v>
      </c>
      <c r="S414">
        <v>11</v>
      </c>
      <c r="T414">
        <v>54</v>
      </c>
    </row>
    <row r="415" spans="1:20" x14ac:dyDescent="0.35">
      <c r="A415" s="2" t="s">
        <v>678</v>
      </c>
      <c r="B415" t="s">
        <v>686</v>
      </c>
      <c r="C415" t="s">
        <v>680</v>
      </c>
      <c r="D415" t="s">
        <v>687</v>
      </c>
      <c r="E415" t="s">
        <v>23</v>
      </c>
      <c r="F415" t="s">
        <v>24</v>
      </c>
      <c r="G415" t="s">
        <v>34</v>
      </c>
      <c r="H415">
        <v>180</v>
      </c>
      <c r="I415">
        <v>45</v>
      </c>
      <c r="J415">
        <v>8</v>
      </c>
      <c r="K415">
        <v>20</v>
      </c>
      <c r="L415">
        <v>0</v>
      </c>
      <c r="M415">
        <v>4</v>
      </c>
      <c r="N415">
        <v>8</v>
      </c>
      <c r="O415">
        <v>5</v>
      </c>
      <c r="P415">
        <v>0</v>
      </c>
      <c r="Q415">
        <v>6</v>
      </c>
      <c r="R415">
        <v>12</v>
      </c>
      <c r="S415">
        <v>55</v>
      </c>
      <c r="T415">
        <v>108</v>
      </c>
    </row>
    <row r="416" spans="1:20" x14ac:dyDescent="0.35">
      <c r="A416" s="2" t="s">
        <v>678</v>
      </c>
      <c r="B416" t="s">
        <v>170</v>
      </c>
      <c r="C416" t="s">
        <v>680</v>
      </c>
      <c r="D416" t="s">
        <v>171</v>
      </c>
      <c r="E416" t="s">
        <v>23</v>
      </c>
      <c r="F416" t="s">
        <v>24</v>
      </c>
      <c r="G416" t="s">
        <v>34</v>
      </c>
      <c r="H416">
        <v>180</v>
      </c>
      <c r="I416">
        <v>167</v>
      </c>
      <c r="J416">
        <v>15</v>
      </c>
      <c r="K416">
        <v>20</v>
      </c>
      <c r="L416">
        <v>0</v>
      </c>
      <c r="M416">
        <v>6</v>
      </c>
      <c r="N416">
        <v>12</v>
      </c>
      <c r="O416">
        <v>24</v>
      </c>
      <c r="P416">
        <v>0</v>
      </c>
      <c r="Q416">
        <v>5</v>
      </c>
      <c r="R416">
        <v>17</v>
      </c>
      <c r="S416">
        <v>84</v>
      </c>
      <c r="T416">
        <v>266</v>
      </c>
    </row>
    <row r="417" spans="1:20" x14ac:dyDescent="0.35">
      <c r="A417" s="2" t="s">
        <v>678</v>
      </c>
      <c r="B417" t="s">
        <v>688</v>
      </c>
      <c r="C417" t="s">
        <v>680</v>
      </c>
      <c r="D417" t="s">
        <v>689</v>
      </c>
      <c r="E417" t="s">
        <v>23</v>
      </c>
      <c r="F417" t="s">
        <v>24</v>
      </c>
      <c r="G417" t="s">
        <v>34</v>
      </c>
      <c r="H417">
        <v>180</v>
      </c>
      <c r="I417">
        <v>20</v>
      </c>
      <c r="J417">
        <v>2</v>
      </c>
      <c r="K417">
        <v>2</v>
      </c>
      <c r="L417">
        <v>0</v>
      </c>
      <c r="M417">
        <v>0</v>
      </c>
      <c r="N417">
        <v>1</v>
      </c>
      <c r="O417">
        <v>2</v>
      </c>
      <c r="P417">
        <v>0</v>
      </c>
      <c r="Q417">
        <v>3</v>
      </c>
      <c r="R417">
        <v>2</v>
      </c>
      <c r="S417">
        <v>10</v>
      </c>
      <c r="T417">
        <v>32</v>
      </c>
    </row>
    <row r="418" spans="1:20" x14ac:dyDescent="0.35">
      <c r="A418" s="2" t="s">
        <v>678</v>
      </c>
      <c r="B418" t="s">
        <v>88</v>
      </c>
      <c r="C418" t="s">
        <v>680</v>
      </c>
      <c r="D418" t="s">
        <v>90</v>
      </c>
      <c r="E418" t="s">
        <v>23</v>
      </c>
      <c r="F418" t="s">
        <v>24</v>
      </c>
      <c r="G418" t="s">
        <v>34</v>
      </c>
      <c r="H418">
        <v>180</v>
      </c>
      <c r="I418">
        <v>201</v>
      </c>
      <c r="J418">
        <v>15</v>
      </c>
      <c r="K418">
        <v>17</v>
      </c>
      <c r="L418">
        <v>0</v>
      </c>
      <c r="M418">
        <v>15</v>
      </c>
      <c r="N418">
        <v>8</v>
      </c>
      <c r="O418">
        <v>5</v>
      </c>
      <c r="P418">
        <v>0</v>
      </c>
      <c r="Q418">
        <v>32</v>
      </c>
      <c r="R418">
        <v>7</v>
      </c>
      <c r="S418">
        <v>84</v>
      </c>
      <c r="T418">
        <v>300</v>
      </c>
    </row>
    <row r="419" spans="1:20" x14ac:dyDescent="0.35">
      <c r="A419" s="2" t="s">
        <v>678</v>
      </c>
      <c r="B419" t="s">
        <v>172</v>
      </c>
      <c r="C419" t="s">
        <v>680</v>
      </c>
      <c r="D419" t="s">
        <v>173</v>
      </c>
      <c r="E419" t="s">
        <v>23</v>
      </c>
      <c r="F419" t="s">
        <v>24</v>
      </c>
      <c r="G419" t="s">
        <v>34</v>
      </c>
      <c r="H419">
        <v>180</v>
      </c>
      <c r="I419">
        <v>120</v>
      </c>
      <c r="J419">
        <v>8</v>
      </c>
      <c r="K419">
        <v>8</v>
      </c>
      <c r="L419">
        <v>0</v>
      </c>
      <c r="M419">
        <v>9</v>
      </c>
      <c r="N419">
        <v>2</v>
      </c>
      <c r="O419">
        <v>2</v>
      </c>
      <c r="P419">
        <v>0</v>
      </c>
      <c r="Q419">
        <v>5</v>
      </c>
      <c r="R419">
        <v>5</v>
      </c>
      <c r="S419">
        <v>31</v>
      </c>
      <c r="T419">
        <v>159</v>
      </c>
    </row>
    <row r="420" spans="1:20" x14ac:dyDescent="0.35">
      <c r="A420" s="2" t="s">
        <v>678</v>
      </c>
      <c r="B420" t="s">
        <v>690</v>
      </c>
      <c r="C420" t="s">
        <v>680</v>
      </c>
      <c r="D420" t="s">
        <v>691</v>
      </c>
      <c r="E420" t="s">
        <v>23</v>
      </c>
      <c r="F420" t="s">
        <v>24</v>
      </c>
      <c r="G420" t="s">
        <v>34</v>
      </c>
      <c r="H420">
        <v>180</v>
      </c>
      <c r="I420">
        <v>43</v>
      </c>
      <c r="J420">
        <v>3</v>
      </c>
      <c r="K420">
        <v>3</v>
      </c>
      <c r="L420">
        <v>0</v>
      </c>
      <c r="M420">
        <v>0</v>
      </c>
      <c r="N420">
        <v>2</v>
      </c>
      <c r="O420">
        <v>4</v>
      </c>
      <c r="P420">
        <v>0</v>
      </c>
      <c r="Q420">
        <v>4</v>
      </c>
      <c r="R420">
        <v>6</v>
      </c>
      <c r="S420">
        <v>19</v>
      </c>
      <c r="T420">
        <v>65</v>
      </c>
    </row>
    <row r="421" spans="1:20" x14ac:dyDescent="0.35">
      <c r="A421" s="2" t="s">
        <v>678</v>
      </c>
      <c r="B421" t="s">
        <v>174</v>
      </c>
      <c r="C421" t="s">
        <v>680</v>
      </c>
      <c r="D421" t="s">
        <v>175</v>
      </c>
      <c r="E421" t="s">
        <v>23</v>
      </c>
      <c r="F421" t="s">
        <v>24</v>
      </c>
      <c r="G421" t="s">
        <v>34</v>
      </c>
      <c r="H421">
        <v>180</v>
      </c>
      <c r="I421">
        <v>53</v>
      </c>
      <c r="J421">
        <v>4</v>
      </c>
      <c r="K421">
        <v>4</v>
      </c>
      <c r="L421">
        <v>0</v>
      </c>
      <c r="M421">
        <v>0</v>
      </c>
      <c r="N421">
        <v>3</v>
      </c>
      <c r="O421">
        <v>3</v>
      </c>
      <c r="P421">
        <v>0</v>
      </c>
      <c r="Q421">
        <v>6</v>
      </c>
      <c r="R421">
        <v>6</v>
      </c>
      <c r="S421">
        <v>22</v>
      </c>
      <c r="T421">
        <v>79</v>
      </c>
    </row>
    <row r="422" spans="1:20" x14ac:dyDescent="0.35">
      <c r="A422" s="2" t="s">
        <v>692</v>
      </c>
      <c r="B422" t="s">
        <v>66</v>
      </c>
      <c r="C422" t="s">
        <v>693</v>
      </c>
      <c r="D422" t="s">
        <v>68</v>
      </c>
      <c r="E422" t="s">
        <v>23</v>
      </c>
      <c r="F422" t="s">
        <v>24</v>
      </c>
      <c r="G422" t="s">
        <v>34</v>
      </c>
      <c r="H422">
        <v>180</v>
      </c>
      <c r="I422">
        <v>58</v>
      </c>
      <c r="J422">
        <v>4</v>
      </c>
      <c r="K422">
        <v>5</v>
      </c>
      <c r="L422">
        <v>1</v>
      </c>
      <c r="M422">
        <v>16</v>
      </c>
      <c r="N422">
        <v>1</v>
      </c>
      <c r="O422">
        <v>7</v>
      </c>
      <c r="P422">
        <v>0</v>
      </c>
      <c r="Q422">
        <v>2</v>
      </c>
      <c r="R422">
        <v>1</v>
      </c>
      <c r="S422">
        <v>33</v>
      </c>
      <c r="T422">
        <v>95</v>
      </c>
    </row>
    <row r="423" spans="1:20" x14ac:dyDescent="0.35">
      <c r="A423" s="2" t="s">
        <v>692</v>
      </c>
      <c r="B423" t="s">
        <v>694</v>
      </c>
      <c r="C423" t="s">
        <v>693</v>
      </c>
      <c r="D423" t="s">
        <v>695</v>
      </c>
      <c r="E423" t="s">
        <v>23</v>
      </c>
      <c r="F423" t="s">
        <v>24</v>
      </c>
      <c r="G423" t="s">
        <v>34</v>
      </c>
      <c r="H423">
        <v>180</v>
      </c>
      <c r="I423">
        <v>16</v>
      </c>
      <c r="J423">
        <v>1</v>
      </c>
      <c r="K423">
        <v>4</v>
      </c>
      <c r="L423">
        <v>0</v>
      </c>
      <c r="M423">
        <v>3</v>
      </c>
      <c r="N423">
        <v>1</v>
      </c>
      <c r="O423">
        <v>3</v>
      </c>
      <c r="P423">
        <v>0</v>
      </c>
      <c r="Q423">
        <v>1</v>
      </c>
      <c r="R423">
        <v>1</v>
      </c>
      <c r="S423">
        <v>13</v>
      </c>
      <c r="T423">
        <v>30</v>
      </c>
    </row>
    <row r="424" spans="1:20" x14ac:dyDescent="0.35">
      <c r="A424" s="2" t="s">
        <v>692</v>
      </c>
      <c r="B424" t="s">
        <v>696</v>
      </c>
      <c r="C424" t="s">
        <v>693</v>
      </c>
      <c r="D424" t="s">
        <v>697</v>
      </c>
      <c r="E424" t="s">
        <v>23</v>
      </c>
      <c r="F424" t="s">
        <v>24</v>
      </c>
      <c r="G424" t="s">
        <v>34</v>
      </c>
      <c r="H424">
        <v>180</v>
      </c>
      <c r="I424">
        <v>20</v>
      </c>
      <c r="J424">
        <v>1</v>
      </c>
      <c r="K424">
        <v>1</v>
      </c>
      <c r="L424">
        <v>0</v>
      </c>
      <c r="M424">
        <v>1</v>
      </c>
      <c r="N424">
        <v>0</v>
      </c>
      <c r="O424">
        <v>1</v>
      </c>
      <c r="P424">
        <v>0</v>
      </c>
      <c r="Q424">
        <v>1</v>
      </c>
      <c r="R424">
        <v>0</v>
      </c>
      <c r="S424">
        <v>4</v>
      </c>
      <c r="T424">
        <v>25</v>
      </c>
    </row>
    <row r="425" spans="1:20" x14ac:dyDescent="0.35">
      <c r="A425" s="2" t="s">
        <v>692</v>
      </c>
      <c r="B425" t="s">
        <v>103</v>
      </c>
      <c r="C425" t="s">
        <v>693</v>
      </c>
      <c r="D425" t="s">
        <v>104</v>
      </c>
      <c r="E425" t="s">
        <v>23</v>
      </c>
      <c r="F425" t="s">
        <v>24</v>
      </c>
      <c r="G425" t="s">
        <v>34</v>
      </c>
      <c r="H425">
        <v>180</v>
      </c>
      <c r="I425">
        <v>26</v>
      </c>
      <c r="J425">
        <v>1</v>
      </c>
      <c r="K425">
        <v>2</v>
      </c>
      <c r="L425">
        <v>0</v>
      </c>
      <c r="M425">
        <v>8</v>
      </c>
      <c r="N425">
        <v>1</v>
      </c>
      <c r="O425">
        <v>2</v>
      </c>
      <c r="P425">
        <v>0</v>
      </c>
      <c r="Q425">
        <v>1</v>
      </c>
      <c r="R425">
        <v>1</v>
      </c>
      <c r="S425">
        <v>15</v>
      </c>
      <c r="T425">
        <v>42</v>
      </c>
    </row>
    <row r="426" spans="1:20" x14ac:dyDescent="0.35">
      <c r="A426" s="2" t="s">
        <v>692</v>
      </c>
      <c r="B426" t="s">
        <v>698</v>
      </c>
      <c r="C426" t="s">
        <v>693</v>
      </c>
      <c r="D426" t="s">
        <v>699</v>
      </c>
      <c r="E426" t="s">
        <v>23</v>
      </c>
      <c r="F426" t="s">
        <v>24</v>
      </c>
      <c r="G426" t="s">
        <v>34</v>
      </c>
      <c r="H426">
        <v>180</v>
      </c>
      <c r="I426">
        <v>27</v>
      </c>
      <c r="J426">
        <v>1</v>
      </c>
      <c r="K426">
        <v>2</v>
      </c>
      <c r="L426">
        <v>1</v>
      </c>
      <c r="M426">
        <v>7</v>
      </c>
      <c r="N426">
        <v>2</v>
      </c>
      <c r="O426">
        <v>2</v>
      </c>
      <c r="P426">
        <v>0</v>
      </c>
      <c r="Q426">
        <v>2</v>
      </c>
      <c r="R426">
        <v>1</v>
      </c>
      <c r="S426">
        <v>17</v>
      </c>
      <c r="T426">
        <v>45</v>
      </c>
    </row>
    <row r="427" spans="1:20" x14ac:dyDescent="0.35">
      <c r="A427" s="2" t="s">
        <v>692</v>
      </c>
      <c r="B427" t="s">
        <v>295</v>
      </c>
      <c r="C427" t="s">
        <v>693</v>
      </c>
      <c r="D427" t="s">
        <v>296</v>
      </c>
      <c r="E427" t="s">
        <v>23</v>
      </c>
      <c r="F427" t="s">
        <v>24</v>
      </c>
      <c r="G427" t="s">
        <v>145</v>
      </c>
      <c r="H427">
        <v>180</v>
      </c>
      <c r="I427">
        <v>37</v>
      </c>
      <c r="J427">
        <v>1</v>
      </c>
      <c r="K427">
        <v>1</v>
      </c>
      <c r="L427">
        <v>1</v>
      </c>
      <c r="M427">
        <v>11</v>
      </c>
      <c r="N427">
        <v>1</v>
      </c>
      <c r="O427">
        <v>6</v>
      </c>
      <c r="P427">
        <v>0</v>
      </c>
      <c r="Q427">
        <v>1</v>
      </c>
      <c r="R427">
        <v>1</v>
      </c>
      <c r="S427">
        <v>22</v>
      </c>
      <c r="T427">
        <v>60</v>
      </c>
    </row>
    <row r="428" spans="1:20" x14ac:dyDescent="0.35">
      <c r="A428" s="2" t="s">
        <v>700</v>
      </c>
      <c r="B428" t="s">
        <v>701</v>
      </c>
      <c r="C428" t="s">
        <v>702</v>
      </c>
      <c r="D428" t="s">
        <v>703</v>
      </c>
      <c r="E428" t="s">
        <v>23</v>
      </c>
      <c r="F428" t="s">
        <v>24</v>
      </c>
      <c r="G428" t="s">
        <v>34</v>
      </c>
      <c r="H428">
        <v>180</v>
      </c>
      <c r="I428">
        <v>25</v>
      </c>
      <c r="J428">
        <v>2</v>
      </c>
      <c r="K428">
        <v>2</v>
      </c>
      <c r="L428">
        <v>1</v>
      </c>
      <c r="M428">
        <v>1</v>
      </c>
      <c r="N428">
        <v>1</v>
      </c>
      <c r="O428">
        <v>1</v>
      </c>
      <c r="P428">
        <v>0</v>
      </c>
      <c r="Q428">
        <v>1</v>
      </c>
      <c r="R428">
        <v>1</v>
      </c>
      <c r="S428">
        <v>8</v>
      </c>
      <c r="T428">
        <v>35</v>
      </c>
    </row>
    <row r="429" spans="1:20" x14ac:dyDescent="0.35">
      <c r="A429" s="2" t="s">
        <v>700</v>
      </c>
      <c r="B429" t="s">
        <v>704</v>
      </c>
      <c r="C429" t="s">
        <v>702</v>
      </c>
      <c r="D429" t="s">
        <v>705</v>
      </c>
      <c r="E429" t="s">
        <v>23</v>
      </c>
      <c r="F429" t="s">
        <v>24</v>
      </c>
      <c r="G429" t="s">
        <v>34</v>
      </c>
      <c r="H429">
        <v>180</v>
      </c>
      <c r="I429">
        <v>24</v>
      </c>
      <c r="J429">
        <v>1</v>
      </c>
      <c r="K429">
        <v>2</v>
      </c>
      <c r="L429">
        <v>1</v>
      </c>
      <c r="M429">
        <v>2</v>
      </c>
      <c r="N429">
        <v>1</v>
      </c>
      <c r="O429">
        <v>1</v>
      </c>
      <c r="P429">
        <v>0</v>
      </c>
      <c r="Q429">
        <v>1</v>
      </c>
      <c r="R429">
        <v>1</v>
      </c>
      <c r="S429">
        <v>9</v>
      </c>
      <c r="T429">
        <v>34</v>
      </c>
    </row>
    <row r="430" spans="1:20" x14ac:dyDescent="0.35">
      <c r="A430" s="2" t="s">
        <v>700</v>
      </c>
      <c r="B430" t="s">
        <v>380</v>
      </c>
      <c r="C430" t="s">
        <v>702</v>
      </c>
      <c r="D430" t="s">
        <v>381</v>
      </c>
      <c r="E430" t="s">
        <v>23</v>
      </c>
      <c r="F430" t="s">
        <v>24</v>
      </c>
      <c r="G430" t="s">
        <v>34</v>
      </c>
      <c r="H430">
        <v>180</v>
      </c>
      <c r="I430">
        <v>90</v>
      </c>
      <c r="J430">
        <v>3</v>
      </c>
      <c r="K430">
        <v>6</v>
      </c>
      <c r="L430">
        <v>4</v>
      </c>
      <c r="M430">
        <v>2</v>
      </c>
      <c r="N430">
        <v>2</v>
      </c>
      <c r="O430">
        <v>3</v>
      </c>
      <c r="P430">
        <v>0</v>
      </c>
      <c r="Q430">
        <v>3</v>
      </c>
      <c r="R430">
        <v>2</v>
      </c>
      <c r="S430">
        <v>22</v>
      </c>
      <c r="T430">
        <v>115</v>
      </c>
    </row>
    <row r="431" spans="1:20" x14ac:dyDescent="0.35">
      <c r="A431" s="2" t="s">
        <v>700</v>
      </c>
      <c r="B431" t="s">
        <v>706</v>
      </c>
      <c r="C431" t="s">
        <v>702</v>
      </c>
      <c r="D431" t="s">
        <v>707</v>
      </c>
      <c r="E431" t="s">
        <v>23</v>
      </c>
      <c r="F431" t="s">
        <v>24</v>
      </c>
      <c r="G431" t="s">
        <v>34</v>
      </c>
      <c r="H431">
        <v>180</v>
      </c>
      <c r="I431">
        <v>23</v>
      </c>
      <c r="J431">
        <v>2</v>
      </c>
      <c r="K431">
        <v>2</v>
      </c>
      <c r="L431">
        <v>1</v>
      </c>
      <c r="M431">
        <v>3</v>
      </c>
      <c r="N431">
        <v>1</v>
      </c>
      <c r="O431">
        <v>1</v>
      </c>
      <c r="P431">
        <v>0</v>
      </c>
      <c r="Q431">
        <v>1</v>
      </c>
      <c r="R431">
        <v>1</v>
      </c>
      <c r="S431">
        <v>10</v>
      </c>
      <c r="T431">
        <v>35</v>
      </c>
    </row>
    <row r="432" spans="1:20" x14ac:dyDescent="0.35">
      <c r="A432" s="2" t="s">
        <v>700</v>
      </c>
      <c r="B432" t="s">
        <v>708</v>
      </c>
      <c r="C432" t="s">
        <v>702</v>
      </c>
      <c r="D432" t="s">
        <v>709</v>
      </c>
      <c r="E432" t="s">
        <v>23</v>
      </c>
      <c r="F432" t="s">
        <v>24</v>
      </c>
      <c r="G432" t="s">
        <v>34</v>
      </c>
      <c r="H432">
        <v>180</v>
      </c>
      <c r="I432">
        <v>110</v>
      </c>
      <c r="J432">
        <v>2</v>
      </c>
      <c r="K432">
        <v>7</v>
      </c>
      <c r="L432">
        <v>1</v>
      </c>
      <c r="M432">
        <v>2</v>
      </c>
      <c r="N432">
        <v>2</v>
      </c>
      <c r="O432">
        <v>1</v>
      </c>
      <c r="P432">
        <v>0</v>
      </c>
      <c r="Q432">
        <v>3</v>
      </c>
      <c r="R432">
        <v>2</v>
      </c>
      <c r="S432">
        <v>18</v>
      </c>
      <c r="T432">
        <v>130</v>
      </c>
    </row>
    <row r="433" spans="1:20" x14ac:dyDescent="0.35">
      <c r="A433" s="2" t="s">
        <v>710</v>
      </c>
      <c r="B433" t="s">
        <v>711</v>
      </c>
      <c r="C433" t="s">
        <v>712</v>
      </c>
      <c r="D433" t="s">
        <v>713</v>
      </c>
      <c r="E433" t="s">
        <v>23</v>
      </c>
      <c r="F433" t="s">
        <v>24</v>
      </c>
      <c r="G433" t="s">
        <v>34</v>
      </c>
      <c r="H433">
        <v>180</v>
      </c>
      <c r="I433">
        <v>35</v>
      </c>
      <c r="J433">
        <v>1</v>
      </c>
      <c r="K433">
        <v>2</v>
      </c>
      <c r="L433">
        <v>0</v>
      </c>
      <c r="M433">
        <v>2</v>
      </c>
      <c r="N433">
        <v>1</v>
      </c>
      <c r="O433">
        <v>1</v>
      </c>
      <c r="P433">
        <v>0</v>
      </c>
      <c r="Q433">
        <v>1</v>
      </c>
      <c r="R433">
        <v>2</v>
      </c>
      <c r="S433">
        <v>9</v>
      </c>
      <c r="T433">
        <v>45</v>
      </c>
    </row>
    <row r="434" spans="1:20" x14ac:dyDescent="0.35">
      <c r="A434" s="2" t="s">
        <v>710</v>
      </c>
      <c r="B434" t="s">
        <v>79</v>
      </c>
      <c r="C434" t="s">
        <v>712</v>
      </c>
      <c r="D434" t="s">
        <v>80</v>
      </c>
      <c r="E434" t="s">
        <v>23</v>
      </c>
      <c r="F434" t="s">
        <v>24</v>
      </c>
      <c r="G434" t="s">
        <v>34</v>
      </c>
      <c r="H434">
        <v>180</v>
      </c>
      <c r="I434">
        <v>70</v>
      </c>
      <c r="J434">
        <v>1</v>
      </c>
      <c r="K434">
        <v>5</v>
      </c>
      <c r="L434">
        <v>0</v>
      </c>
      <c r="M434">
        <v>10</v>
      </c>
      <c r="N434">
        <v>8</v>
      </c>
      <c r="O434">
        <v>4</v>
      </c>
      <c r="P434">
        <v>0</v>
      </c>
      <c r="Q434">
        <v>1</v>
      </c>
      <c r="R434">
        <v>1</v>
      </c>
      <c r="S434">
        <v>29</v>
      </c>
      <c r="T434">
        <v>100</v>
      </c>
    </row>
    <row r="435" spans="1:20" x14ac:dyDescent="0.35">
      <c r="A435" s="2" t="s">
        <v>710</v>
      </c>
      <c r="B435" t="s">
        <v>133</v>
      </c>
      <c r="C435" t="s">
        <v>712</v>
      </c>
      <c r="D435" t="s">
        <v>134</v>
      </c>
      <c r="E435" t="s">
        <v>23</v>
      </c>
      <c r="F435" t="s">
        <v>24</v>
      </c>
      <c r="G435" t="s">
        <v>34</v>
      </c>
      <c r="H435">
        <v>180</v>
      </c>
      <c r="I435">
        <v>40</v>
      </c>
      <c r="J435">
        <v>3</v>
      </c>
      <c r="K435">
        <v>3</v>
      </c>
      <c r="L435">
        <v>0</v>
      </c>
      <c r="M435">
        <v>7</v>
      </c>
      <c r="N435">
        <v>1</v>
      </c>
      <c r="O435">
        <v>3</v>
      </c>
      <c r="P435">
        <v>0</v>
      </c>
      <c r="Q435">
        <v>2</v>
      </c>
      <c r="R435">
        <v>1</v>
      </c>
      <c r="S435">
        <v>17</v>
      </c>
      <c r="T435">
        <v>60</v>
      </c>
    </row>
    <row r="436" spans="1:20" x14ac:dyDescent="0.35">
      <c r="A436" s="2" t="s">
        <v>710</v>
      </c>
      <c r="B436" t="s">
        <v>714</v>
      </c>
      <c r="C436" t="s">
        <v>712</v>
      </c>
      <c r="D436" t="s">
        <v>715</v>
      </c>
      <c r="E436" t="s">
        <v>23</v>
      </c>
      <c r="F436" t="s">
        <v>24</v>
      </c>
      <c r="G436" t="s">
        <v>34</v>
      </c>
      <c r="H436">
        <v>180</v>
      </c>
      <c r="I436">
        <v>27</v>
      </c>
      <c r="J436">
        <v>1</v>
      </c>
      <c r="K436">
        <v>2</v>
      </c>
      <c r="L436">
        <v>0</v>
      </c>
      <c r="M436">
        <v>4</v>
      </c>
      <c r="N436">
        <v>1</v>
      </c>
      <c r="O436">
        <v>3</v>
      </c>
      <c r="P436">
        <v>0</v>
      </c>
      <c r="Q436">
        <v>1</v>
      </c>
      <c r="R436">
        <v>1</v>
      </c>
      <c r="S436">
        <v>12</v>
      </c>
      <c r="T436">
        <v>40</v>
      </c>
    </row>
    <row r="437" spans="1:20" x14ac:dyDescent="0.35">
      <c r="A437" s="2" t="s">
        <v>716</v>
      </c>
      <c r="B437" t="s">
        <v>717</v>
      </c>
      <c r="C437" t="s">
        <v>718</v>
      </c>
      <c r="D437" t="s">
        <v>719</v>
      </c>
      <c r="E437" t="s">
        <v>23</v>
      </c>
      <c r="F437" t="s">
        <v>24</v>
      </c>
      <c r="G437" t="s">
        <v>34</v>
      </c>
      <c r="H437">
        <v>180</v>
      </c>
      <c r="I437">
        <v>45</v>
      </c>
      <c r="J437">
        <v>3</v>
      </c>
      <c r="K437">
        <v>3</v>
      </c>
      <c r="L437">
        <v>0</v>
      </c>
      <c r="M437">
        <v>4</v>
      </c>
      <c r="N437">
        <v>3</v>
      </c>
      <c r="O437">
        <v>0</v>
      </c>
      <c r="P437">
        <v>0</v>
      </c>
      <c r="Q437">
        <v>2</v>
      </c>
      <c r="R437">
        <v>5</v>
      </c>
      <c r="S437">
        <v>17</v>
      </c>
      <c r="T437">
        <v>65</v>
      </c>
    </row>
    <row r="438" spans="1:20" x14ac:dyDescent="0.35">
      <c r="A438" s="2" t="s">
        <v>716</v>
      </c>
      <c r="B438" t="s">
        <v>91</v>
      </c>
      <c r="C438" t="s">
        <v>718</v>
      </c>
      <c r="D438" t="s">
        <v>92</v>
      </c>
      <c r="E438" t="s">
        <v>23</v>
      </c>
      <c r="F438" t="s">
        <v>24</v>
      </c>
      <c r="G438" t="s">
        <v>34</v>
      </c>
      <c r="H438">
        <v>180</v>
      </c>
      <c r="I438">
        <v>90</v>
      </c>
      <c r="J438">
        <v>5</v>
      </c>
      <c r="K438">
        <v>1</v>
      </c>
      <c r="L438">
        <v>0</v>
      </c>
      <c r="M438">
        <v>2</v>
      </c>
      <c r="N438">
        <v>1</v>
      </c>
      <c r="O438">
        <v>0</v>
      </c>
      <c r="P438">
        <v>0</v>
      </c>
      <c r="Q438">
        <v>3</v>
      </c>
      <c r="R438">
        <v>2</v>
      </c>
      <c r="S438">
        <v>9</v>
      </c>
      <c r="T438">
        <v>104</v>
      </c>
    </row>
    <row r="439" spans="1:20" x14ac:dyDescent="0.35">
      <c r="A439" s="2" t="s">
        <v>716</v>
      </c>
      <c r="B439" t="s">
        <v>93</v>
      </c>
      <c r="C439" t="s">
        <v>718</v>
      </c>
      <c r="D439" t="s">
        <v>94</v>
      </c>
      <c r="E439" t="s">
        <v>23</v>
      </c>
      <c r="F439" t="s">
        <v>24</v>
      </c>
      <c r="G439" t="s">
        <v>34</v>
      </c>
      <c r="H439">
        <v>180</v>
      </c>
      <c r="I439">
        <v>24</v>
      </c>
      <c r="J439">
        <v>0</v>
      </c>
      <c r="K439">
        <v>8</v>
      </c>
      <c r="L439">
        <v>0</v>
      </c>
      <c r="M439">
        <v>1</v>
      </c>
      <c r="N439">
        <v>1</v>
      </c>
      <c r="O439">
        <v>0</v>
      </c>
      <c r="P439">
        <v>0</v>
      </c>
      <c r="Q439">
        <v>1</v>
      </c>
      <c r="R439">
        <v>1</v>
      </c>
      <c r="S439">
        <v>12</v>
      </c>
      <c r="T439">
        <v>36</v>
      </c>
    </row>
    <row r="440" spans="1:20" x14ac:dyDescent="0.35">
      <c r="A440" s="2" t="s">
        <v>716</v>
      </c>
      <c r="B440" t="s">
        <v>720</v>
      </c>
      <c r="C440" t="s">
        <v>718</v>
      </c>
      <c r="D440" t="s">
        <v>721</v>
      </c>
      <c r="E440" t="s">
        <v>23</v>
      </c>
      <c r="F440" t="s">
        <v>24</v>
      </c>
      <c r="G440" t="s">
        <v>34</v>
      </c>
      <c r="H440">
        <v>180</v>
      </c>
      <c r="I440">
        <v>57</v>
      </c>
      <c r="J440">
        <v>3</v>
      </c>
      <c r="K440">
        <v>0</v>
      </c>
      <c r="L440">
        <v>0</v>
      </c>
      <c r="M440">
        <v>0</v>
      </c>
      <c r="N440">
        <v>1</v>
      </c>
      <c r="O440">
        <v>0</v>
      </c>
      <c r="P440">
        <v>0</v>
      </c>
      <c r="Q440">
        <v>3</v>
      </c>
      <c r="R440">
        <v>1</v>
      </c>
      <c r="S440">
        <v>5</v>
      </c>
      <c r="T440">
        <v>65</v>
      </c>
    </row>
    <row r="441" spans="1:20" x14ac:dyDescent="0.35">
      <c r="A441" s="2" t="s">
        <v>716</v>
      </c>
      <c r="B441" t="s">
        <v>722</v>
      </c>
      <c r="C441" t="s">
        <v>718</v>
      </c>
      <c r="D441" t="s">
        <v>723</v>
      </c>
      <c r="E441" t="s">
        <v>23</v>
      </c>
      <c r="F441" t="s">
        <v>24</v>
      </c>
      <c r="G441" t="s">
        <v>34</v>
      </c>
      <c r="H441">
        <v>180</v>
      </c>
      <c r="I441">
        <v>66</v>
      </c>
      <c r="J441">
        <v>5</v>
      </c>
      <c r="K441">
        <v>6</v>
      </c>
      <c r="L441">
        <v>0</v>
      </c>
      <c r="M441">
        <v>6</v>
      </c>
      <c r="N441">
        <v>2</v>
      </c>
      <c r="O441">
        <v>0</v>
      </c>
      <c r="P441">
        <v>0</v>
      </c>
      <c r="Q441">
        <v>2</v>
      </c>
      <c r="R441">
        <v>3</v>
      </c>
      <c r="S441">
        <v>19</v>
      </c>
      <c r="T441">
        <v>90</v>
      </c>
    </row>
    <row r="442" spans="1:20" x14ac:dyDescent="0.35">
      <c r="A442" s="2" t="s">
        <v>716</v>
      </c>
      <c r="B442" t="s">
        <v>724</v>
      </c>
      <c r="C442" t="s">
        <v>718</v>
      </c>
      <c r="D442" t="s">
        <v>725</v>
      </c>
      <c r="E442" t="s">
        <v>23</v>
      </c>
      <c r="F442" t="s">
        <v>24</v>
      </c>
      <c r="G442" t="s">
        <v>34</v>
      </c>
      <c r="H442">
        <v>180</v>
      </c>
      <c r="I442">
        <v>45</v>
      </c>
      <c r="J442">
        <v>3</v>
      </c>
      <c r="K442">
        <v>1</v>
      </c>
      <c r="L442">
        <v>0</v>
      </c>
      <c r="M442">
        <v>1</v>
      </c>
      <c r="N442">
        <v>1</v>
      </c>
      <c r="O442">
        <v>0</v>
      </c>
      <c r="P442">
        <v>0</v>
      </c>
      <c r="Q442">
        <v>2</v>
      </c>
      <c r="R442">
        <v>2</v>
      </c>
      <c r="S442">
        <v>7</v>
      </c>
      <c r="T442">
        <v>55</v>
      </c>
    </row>
    <row r="443" spans="1:20" x14ac:dyDescent="0.35">
      <c r="A443" s="2" t="s">
        <v>726</v>
      </c>
      <c r="B443" t="s">
        <v>20</v>
      </c>
      <c r="C443" t="s">
        <v>727</v>
      </c>
      <c r="D443" t="s">
        <v>22</v>
      </c>
      <c r="E443" t="s">
        <v>23</v>
      </c>
      <c r="F443" t="s">
        <v>24</v>
      </c>
      <c r="G443" t="s">
        <v>25</v>
      </c>
      <c r="H443">
        <v>240</v>
      </c>
      <c r="I443">
        <v>78</v>
      </c>
      <c r="J443">
        <v>1</v>
      </c>
      <c r="K443">
        <v>6</v>
      </c>
      <c r="L443">
        <v>0</v>
      </c>
      <c r="M443">
        <v>12</v>
      </c>
      <c r="N443">
        <v>1</v>
      </c>
      <c r="O443">
        <v>0</v>
      </c>
      <c r="P443">
        <v>0</v>
      </c>
      <c r="Q443">
        <v>1</v>
      </c>
      <c r="R443">
        <v>1</v>
      </c>
      <c r="S443">
        <v>21</v>
      </c>
      <c r="T443">
        <v>100</v>
      </c>
    </row>
    <row r="444" spans="1:20" x14ac:dyDescent="0.35">
      <c r="A444" s="2" t="s">
        <v>728</v>
      </c>
      <c r="B444" t="s">
        <v>452</v>
      </c>
      <c r="C444" t="s">
        <v>729</v>
      </c>
      <c r="D444" t="s">
        <v>453</v>
      </c>
      <c r="E444" t="s">
        <v>23</v>
      </c>
      <c r="F444" t="s">
        <v>24</v>
      </c>
      <c r="G444" t="s">
        <v>34</v>
      </c>
      <c r="H444">
        <v>180</v>
      </c>
      <c r="I444">
        <v>57</v>
      </c>
      <c r="J444">
        <v>4</v>
      </c>
      <c r="K444">
        <v>4</v>
      </c>
      <c r="L444">
        <v>0</v>
      </c>
      <c r="M444">
        <v>3</v>
      </c>
      <c r="N444">
        <v>1</v>
      </c>
      <c r="O444">
        <v>2</v>
      </c>
      <c r="P444">
        <v>0</v>
      </c>
      <c r="Q444">
        <v>2</v>
      </c>
      <c r="R444">
        <v>2</v>
      </c>
      <c r="S444">
        <v>14</v>
      </c>
      <c r="T444">
        <v>75</v>
      </c>
    </row>
    <row r="445" spans="1:20" x14ac:dyDescent="0.35">
      <c r="A445" s="2" t="s">
        <v>728</v>
      </c>
      <c r="B445" t="s">
        <v>730</v>
      </c>
      <c r="C445" t="s">
        <v>729</v>
      </c>
      <c r="D445" t="s">
        <v>731</v>
      </c>
      <c r="E445" t="s">
        <v>23</v>
      </c>
      <c r="F445" t="s">
        <v>24</v>
      </c>
      <c r="G445" t="s">
        <v>25</v>
      </c>
      <c r="H445">
        <v>180</v>
      </c>
      <c r="I445">
        <v>28</v>
      </c>
      <c r="J445">
        <v>1</v>
      </c>
      <c r="K445">
        <v>9</v>
      </c>
      <c r="L445">
        <v>0</v>
      </c>
      <c r="M445">
        <v>1</v>
      </c>
      <c r="N445">
        <v>1</v>
      </c>
      <c r="O445">
        <v>2</v>
      </c>
      <c r="P445">
        <v>0</v>
      </c>
      <c r="Q445">
        <v>2</v>
      </c>
      <c r="R445">
        <v>1</v>
      </c>
      <c r="S445">
        <v>16</v>
      </c>
      <c r="T445">
        <v>45</v>
      </c>
    </row>
    <row r="446" spans="1:20" x14ac:dyDescent="0.35">
      <c r="A446" s="2" t="s">
        <v>728</v>
      </c>
      <c r="B446" t="s">
        <v>732</v>
      </c>
      <c r="C446" t="s">
        <v>729</v>
      </c>
      <c r="D446" t="s">
        <v>733</v>
      </c>
      <c r="E446" t="s">
        <v>23</v>
      </c>
      <c r="F446" t="s">
        <v>24</v>
      </c>
      <c r="G446" t="s">
        <v>34</v>
      </c>
      <c r="H446">
        <v>180</v>
      </c>
      <c r="I446">
        <v>47</v>
      </c>
      <c r="J446">
        <v>4</v>
      </c>
      <c r="K446">
        <v>5</v>
      </c>
      <c r="L446">
        <v>0</v>
      </c>
      <c r="M446">
        <v>3</v>
      </c>
      <c r="N446">
        <v>1</v>
      </c>
      <c r="O446">
        <v>3</v>
      </c>
      <c r="P446">
        <v>0</v>
      </c>
      <c r="Q446">
        <v>3</v>
      </c>
      <c r="R446">
        <v>2</v>
      </c>
      <c r="S446">
        <v>17</v>
      </c>
      <c r="T446">
        <v>68</v>
      </c>
    </row>
    <row r="447" spans="1:20" x14ac:dyDescent="0.35">
      <c r="A447" s="2" t="s">
        <v>728</v>
      </c>
      <c r="B447" t="s">
        <v>734</v>
      </c>
      <c r="C447" t="s">
        <v>729</v>
      </c>
      <c r="D447" t="s">
        <v>735</v>
      </c>
      <c r="E447" t="s">
        <v>23</v>
      </c>
      <c r="F447" t="s">
        <v>24</v>
      </c>
      <c r="G447" t="s">
        <v>34</v>
      </c>
      <c r="H447">
        <v>180</v>
      </c>
      <c r="I447">
        <v>47</v>
      </c>
      <c r="J447">
        <v>1</v>
      </c>
      <c r="K447">
        <v>12</v>
      </c>
      <c r="L447">
        <v>0</v>
      </c>
      <c r="M447">
        <v>1</v>
      </c>
      <c r="N447">
        <v>1</v>
      </c>
      <c r="O447">
        <v>1</v>
      </c>
      <c r="P447">
        <v>0</v>
      </c>
      <c r="Q447">
        <v>1</v>
      </c>
      <c r="R447">
        <v>1</v>
      </c>
      <c r="S447">
        <v>17</v>
      </c>
      <c r="T447">
        <v>65</v>
      </c>
    </row>
    <row r="448" spans="1:20" x14ac:dyDescent="0.35">
      <c r="A448" s="2" t="s">
        <v>728</v>
      </c>
      <c r="B448" t="s">
        <v>398</v>
      </c>
      <c r="C448" t="s">
        <v>729</v>
      </c>
      <c r="D448" t="s">
        <v>399</v>
      </c>
      <c r="E448" t="s">
        <v>23</v>
      </c>
      <c r="F448" t="s">
        <v>24</v>
      </c>
      <c r="G448" t="s">
        <v>34</v>
      </c>
      <c r="H448">
        <v>180</v>
      </c>
      <c r="I448">
        <v>53</v>
      </c>
      <c r="J448">
        <v>4</v>
      </c>
      <c r="K448">
        <v>6</v>
      </c>
      <c r="L448">
        <v>0</v>
      </c>
      <c r="M448">
        <v>3</v>
      </c>
      <c r="N448">
        <v>1</v>
      </c>
      <c r="O448">
        <v>3</v>
      </c>
      <c r="P448">
        <v>0</v>
      </c>
      <c r="Q448">
        <v>3</v>
      </c>
      <c r="R448">
        <v>2</v>
      </c>
      <c r="S448">
        <v>18</v>
      </c>
      <c r="T448">
        <v>75</v>
      </c>
    </row>
    <row r="449" spans="1:20" x14ac:dyDescent="0.35">
      <c r="A449" s="2" t="s">
        <v>728</v>
      </c>
      <c r="B449" t="s">
        <v>736</v>
      </c>
      <c r="C449" t="s">
        <v>729</v>
      </c>
      <c r="D449" t="s">
        <v>737</v>
      </c>
      <c r="E449" t="s">
        <v>738</v>
      </c>
      <c r="F449" t="s">
        <v>24</v>
      </c>
      <c r="G449" t="s">
        <v>34</v>
      </c>
      <c r="H449">
        <v>180</v>
      </c>
      <c r="I449">
        <v>45</v>
      </c>
      <c r="J449">
        <v>1</v>
      </c>
      <c r="K449">
        <v>12</v>
      </c>
      <c r="L449">
        <v>0</v>
      </c>
      <c r="M449">
        <v>1</v>
      </c>
      <c r="N449">
        <v>1</v>
      </c>
      <c r="O449">
        <v>2</v>
      </c>
      <c r="P449">
        <v>0</v>
      </c>
      <c r="Q449">
        <v>2</v>
      </c>
      <c r="R449">
        <v>1</v>
      </c>
      <c r="S449">
        <v>19</v>
      </c>
      <c r="T449">
        <v>65</v>
      </c>
    </row>
    <row r="450" spans="1:20" x14ac:dyDescent="0.35">
      <c r="A450" s="2" t="s">
        <v>728</v>
      </c>
      <c r="B450" t="s">
        <v>739</v>
      </c>
      <c r="C450" t="s">
        <v>729</v>
      </c>
      <c r="D450" t="s">
        <v>740</v>
      </c>
      <c r="E450" t="s">
        <v>23</v>
      </c>
      <c r="F450" t="s">
        <v>24</v>
      </c>
      <c r="G450" t="s">
        <v>34</v>
      </c>
      <c r="H450">
        <v>180</v>
      </c>
      <c r="I450">
        <v>69</v>
      </c>
      <c r="J450">
        <v>3</v>
      </c>
      <c r="K450">
        <v>4</v>
      </c>
      <c r="L450">
        <v>0</v>
      </c>
      <c r="M450">
        <v>2</v>
      </c>
      <c r="N450">
        <v>1</v>
      </c>
      <c r="O450">
        <v>2</v>
      </c>
      <c r="P450">
        <v>0</v>
      </c>
      <c r="Q450">
        <v>2</v>
      </c>
      <c r="R450">
        <v>2</v>
      </c>
      <c r="S450">
        <v>13</v>
      </c>
      <c r="T450">
        <v>85</v>
      </c>
    </row>
    <row r="451" spans="1:20" x14ac:dyDescent="0.35">
      <c r="A451" s="2" t="s">
        <v>728</v>
      </c>
      <c r="B451" t="s">
        <v>121</v>
      </c>
      <c r="C451" t="s">
        <v>729</v>
      </c>
      <c r="D451" t="s">
        <v>122</v>
      </c>
      <c r="E451" t="s">
        <v>23</v>
      </c>
      <c r="F451" t="s">
        <v>24</v>
      </c>
      <c r="G451" t="s">
        <v>34</v>
      </c>
      <c r="H451">
        <v>180</v>
      </c>
      <c r="I451">
        <v>55</v>
      </c>
      <c r="J451">
        <v>2</v>
      </c>
      <c r="K451">
        <v>5</v>
      </c>
      <c r="L451">
        <v>0</v>
      </c>
      <c r="M451">
        <v>4</v>
      </c>
      <c r="N451">
        <v>1</v>
      </c>
      <c r="O451">
        <v>3</v>
      </c>
      <c r="P451">
        <v>0</v>
      </c>
      <c r="Q451">
        <v>3</v>
      </c>
      <c r="R451">
        <v>2</v>
      </c>
      <c r="S451">
        <v>18</v>
      </c>
      <c r="T451">
        <v>75</v>
      </c>
    </row>
    <row r="452" spans="1:20" x14ac:dyDescent="0.35">
      <c r="A452" s="2" t="s">
        <v>741</v>
      </c>
      <c r="B452" t="s">
        <v>373</v>
      </c>
      <c r="C452" t="s">
        <v>742</v>
      </c>
      <c r="D452" t="s">
        <v>375</v>
      </c>
      <c r="E452" t="s">
        <v>23</v>
      </c>
      <c r="F452" t="s">
        <v>24</v>
      </c>
      <c r="G452" t="s">
        <v>34</v>
      </c>
      <c r="H452">
        <v>180</v>
      </c>
      <c r="I452">
        <v>32</v>
      </c>
      <c r="J452">
        <v>1</v>
      </c>
      <c r="K452">
        <v>4</v>
      </c>
      <c r="L452">
        <v>0</v>
      </c>
      <c r="M452">
        <v>1</v>
      </c>
      <c r="N452">
        <v>1</v>
      </c>
      <c r="O452">
        <v>4</v>
      </c>
      <c r="P452">
        <v>0</v>
      </c>
      <c r="Q452">
        <v>3</v>
      </c>
      <c r="R452">
        <v>2</v>
      </c>
      <c r="S452">
        <v>15</v>
      </c>
      <c r="T452">
        <v>48</v>
      </c>
    </row>
    <row r="453" spans="1:20" x14ac:dyDescent="0.35">
      <c r="A453" s="2" t="s">
        <v>741</v>
      </c>
      <c r="B453" t="s">
        <v>309</v>
      </c>
      <c r="C453" t="s">
        <v>742</v>
      </c>
      <c r="D453" t="s">
        <v>310</v>
      </c>
      <c r="E453" t="s">
        <v>23</v>
      </c>
      <c r="F453" t="s">
        <v>24</v>
      </c>
      <c r="G453" t="s">
        <v>34</v>
      </c>
      <c r="H453">
        <v>180</v>
      </c>
      <c r="I453">
        <v>33</v>
      </c>
      <c r="J453">
        <v>3</v>
      </c>
      <c r="K453">
        <v>3</v>
      </c>
      <c r="L453">
        <v>0</v>
      </c>
      <c r="M453">
        <v>1</v>
      </c>
      <c r="N453">
        <v>1</v>
      </c>
      <c r="O453">
        <v>4</v>
      </c>
      <c r="P453">
        <v>0</v>
      </c>
      <c r="Q453">
        <v>3</v>
      </c>
      <c r="R453">
        <v>1</v>
      </c>
      <c r="S453">
        <v>13</v>
      </c>
      <c r="T453">
        <v>49</v>
      </c>
    </row>
    <row r="454" spans="1:20" x14ac:dyDescent="0.35">
      <c r="A454" s="2" t="s">
        <v>741</v>
      </c>
      <c r="B454" t="s">
        <v>77</v>
      </c>
      <c r="C454" t="s">
        <v>742</v>
      </c>
      <c r="D454" t="s">
        <v>78</v>
      </c>
      <c r="E454" t="s">
        <v>23</v>
      </c>
      <c r="F454" t="s">
        <v>24</v>
      </c>
      <c r="G454" t="s">
        <v>34</v>
      </c>
      <c r="H454">
        <v>180</v>
      </c>
      <c r="I454">
        <v>31</v>
      </c>
      <c r="J454">
        <v>1</v>
      </c>
      <c r="K454">
        <v>4</v>
      </c>
      <c r="L454">
        <v>0</v>
      </c>
      <c r="M454">
        <v>1</v>
      </c>
      <c r="N454">
        <v>1</v>
      </c>
      <c r="O454">
        <v>4</v>
      </c>
      <c r="P454">
        <v>0</v>
      </c>
      <c r="Q454">
        <v>3</v>
      </c>
      <c r="R454">
        <v>2</v>
      </c>
      <c r="S454">
        <v>15</v>
      </c>
      <c r="T454">
        <v>47</v>
      </c>
    </row>
    <row r="455" spans="1:20" x14ac:dyDescent="0.35">
      <c r="A455" s="2" t="s">
        <v>741</v>
      </c>
      <c r="B455" t="s">
        <v>79</v>
      </c>
      <c r="C455" t="s">
        <v>742</v>
      </c>
      <c r="D455" t="s">
        <v>80</v>
      </c>
      <c r="E455" t="s">
        <v>23</v>
      </c>
      <c r="F455" t="s">
        <v>24</v>
      </c>
      <c r="G455" t="s">
        <v>34</v>
      </c>
      <c r="H455">
        <v>180</v>
      </c>
      <c r="I455">
        <v>57</v>
      </c>
      <c r="J455">
        <v>2</v>
      </c>
      <c r="K455">
        <v>6</v>
      </c>
      <c r="L455">
        <v>0</v>
      </c>
      <c r="M455">
        <v>1</v>
      </c>
      <c r="N455">
        <v>1</v>
      </c>
      <c r="O455">
        <v>4</v>
      </c>
      <c r="P455">
        <v>0</v>
      </c>
      <c r="Q455">
        <v>3</v>
      </c>
      <c r="R455">
        <v>1</v>
      </c>
      <c r="S455">
        <v>16</v>
      </c>
      <c r="T455">
        <v>75</v>
      </c>
    </row>
    <row r="456" spans="1:20" x14ac:dyDescent="0.35">
      <c r="A456" s="2" t="s">
        <v>741</v>
      </c>
      <c r="B456" t="s">
        <v>743</v>
      </c>
      <c r="C456" t="s">
        <v>742</v>
      </c>
      <c r="D456" t="s">
        <v>744</v>
      </c>
      <c r="E456" t="s">
        <v>23</v>
      </c>
      <c r="F456" t="s">
        <v>24</v>
      </c>
      <c r="G456" t="s">
        <v>34</v>
      </c>
      <c r="H456">
        <v>180</v>
      </c>
      <c r="I456">
        <v>20</v>
      </c>
      <c r="J456">
        <v>0</v>
      </c>
      <c r="K456">
        <v>3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1</v>
      </c>
      <c r="S456">
        <v>4</v>
      </c>
      <c r="T456">
        <v>24</v>
      </c>
    </row>
    <row r="457" spans="1:20" x14ac:dyDescent="0.35">
      <c r="A457" s="2" t="s">
        <v>745</v>
      </c>
      <c r="B457" t="s">
        <v>20</v>
      </c>
      <c r="C457" t="s">
        <v>746</v>
      </c>
      <c r="D457" t="s">
        <v>22</v>
      </c>
      <c r="E457" t="s">
        <v>23</v>
      </c>
      <c r="F457" t="s">
        <v>24</v>
      </c>
      <c r="G457" t="s">
        <v>25</v>
      </c>
      <c r="H457">
        <v>240</v>
      </c>
      <c r="I457">
        <v>46</v>
      </c>
      <c r="J457">
        <v>3</v>
      </c>
      <c r="K457">
        <v>1</v>
      </c>
      <c r="L457">
        <v>0</v>
      </c>
      <c r="M457">
        <v>0</v>
      </c>
      <c r="N457">
        <v>1</v>
      </c>
      <c r="O457">
        <v>0</v>
      </c>
      <c r="P457">
        <v>0</v>
      </c>
      <c r="Q457">
        <v>1</v>
      </c>
      <c r="R457">
        <v>0</v>
      </c>
      <c r="S457">
        <v>3</v>
      </c>
      <c r="T457">
        <v>52</v>
      </c>
    </row>
    <row r="458" spans="1:20" x14ac:dyDescent="0.35">
      <c r="A458" s="2" t="s">
        <v>745</v>
      </c>
      <c r="B458" t="s">
        <v>156</v>
      </c>
      <c r="C458" t="s">
        <v>746</v>
      </c>
      <c r="D458" t="s">
        <v>157</v>
      </c>
      <c r="E458" t="s">
        <v>23</v>
      </c>
      <c r="F458" t="s">
        <v>24</v>
      </c>
      <c r="G458" t="s">
        <v>25</v>
      </c>
      <c r="H458">
        <v>240</v>
      </c>
      <c r="I458">
        <v>44</v>
      </c>
      <c r="J458">
        <v>3</v>
      </c>
      <c r="K458">
        <v>1</v>
      </c>
      <c r="L458">
        <v>0</v>
      </c>
      <c r="M458">
        <v>0</v>
      </c>
      <c r="N458">
        <v>2</v>
      </c>
      <c r="O458">
        <v>1</v>
      </c>
      <c r="P458">
        <v>0</v>
      </c>
      <c r="Q458">
        <v>0</v>
      </c>
      <c r="R458">
        <v>1</v>
      </c>
      <c r="S458">
        <v>5</v>
      </c>
      <c r="T458">
        <v>52</v>
      </c>
    </row>
    <row r="459" spans="1:20" x14ac:dyDescent="0.35">
      <c r="A459" s="2" t="s">
        <v>745</v>
      </c>
      <c r="B459" t="s">
        <v>446</v>
      </c>
      <c r="C459" t="s">
        <v>746</v>
      </c>
      <c r="D459" t="s">
        <v>447</v>
      </c>
      <c r="E459" t="s">
        <v>23</v>
      </c>
      <c r="F459" t="s">
        <v>24</v>
      </c>
      <c r="G459" t="s">
        <v>25</v>
      </c>
      <c r="H459">
        <v>240</v>
      </c>
      <c r="I459">
        <v>26</v>
      </c>
      <c r="J459">
        <v>1</v>
      </c>
      <c r="K459">
        <v>1</v>
      </c>
      <c r="L459">
        <v>0</v>
      </c>
      <c r="M459">
        <v>0</v>
      </c>
      <c r="N459">
        <v>1</v>
      </c>
      <c r="O459">
        <v>1</v>
      </c>
      <c r="P459">
        <v>0</v>
      </c>
      <c r="Q459">
        <v>0</v>
      </c>
      <c r="R459">
        <v>0</v>
      </c>
      <c r="S459">
        <v>3</v>
      </c>
      <c r="T459">
        <v>30</v>
      </c>
    </row>
    <row r="460" spans="1:20" x14ac:dyDescent="0.35">
      <c r="A460" s="2" t="s">
        <v>747</v>
      </c>
      <c r="B460" t="s">
        <v>748</v>
      </c>
      <c r="C460" t="s">
        <v>749</v>
      </c>
      <c r="D460" t="s">
        <v>750</v>
      </c>
      <c r="E460" t="s">
        <v>23</v>
      </c>
      <c r="F460" t="s">
        <v>24</v>
      </c>
      <c r="G460" t="s">
        <v>34</v>
      </c>
      <c r="H460">
        <v>180</v>
      </c>
      <c r="I460">
        <v>48</v>
      </c>
      <c r="J460">
        <v>3</v>
      </c>
      <c r="K460">
        <v>3</v>
      </c>
      <c r="L460">
        <v>3</v>
      </c>
      <c r="M460">
        <v>1</v>
      </c>
      <c r="N460">
        <v>1</v>
      </c>
      <c r="O460">
        <v>4</v>
      </c>
      <c r="P460">
        <v>0</v>
      </c>
      <c r="Q460">
        <v>1</v>
      </c>
      <c r="R460">
        <v>1</v>
      </c>
      <c r="S460">
        <v>14</v>
      </c>
      <c r="T460">
        <v>65</v>
      </c>
    </row>
    <row r="461" spans="1:20" x14ac:dyDescent="0.35">
      <c r="A461" s="2" t="s">
        <v>747</v>
      </c>
      <c r="B461" t="s">
        <v>170</v>
      </c>
      <c r="C461" t="s">
        <v>749</v>
      </c>
      <c r="D461" t="s">
        <v>171</v>
      </c>
      <c r="E461" t="s">
        <v>23</v>
      </c>
      <c r="F461" t="s">
        <v>24</v>
      </c>
      <c r="G461" t="s">
        <v>34</v>
      </c>
      <c r="H461">
        <v>180</v>
      </c>
      <c r="I461">
        <v>56</v>
      </c>
      <c r="J461">
        <v>4</v>
      </c>
      <c r="K461">
        <v>3</v>
      </c>
      <c r="L461">
        <v>3</v>
      </c>
      <c r="M461">
        <v>3</v>
      </c>
      <c r="N461">
        <v>1</v>
      </c>
      <c r="O461">
        <v>4</v>
      </c>
      <c r="P461">
        <v>0</v>
      </c>
      <c r="Q461">
        <v>4</v>
      </c>
      <c r="R461">
        <v>2</v>
      </c>
      <c r="S461">
        <v>20</v>
      </c>
      <c r="T461">
        <v>80</v>
      </c>
    </row>
    <row r="462" spans="1:20" x14ac:dyDescent="0.35">
      <c r="A462" s="2" t="s">
        <v>747</v>
      </c>
      <c r="B462" t="s">
        <v>88</v>
      </c>
      <c r="C462" t="s">
        <v>749</v>
      </c>
      <c r="D462" t="s">
        <v>90</v>
      </c>
      <c r="E462" t="s">
        <v>23</v>
      </c>
      <c r="F462" t="s">
        <v>24</v>
      </c>
      <c r="G462" t="s">
        <v>34</v>
      </c>
      <c r="H462">
        <v>180</v>
      </c>
      <c r="I462">
        <v>70</v>
      </c>
      <c r="J462">
        <v>6</v>
      </c>
      <c r="K462">
        <v>1</v>
      </c>
      <c r="L462">
        <v>0</v>
      </c>
      <c r="M462">
        <v>1</v>
      </c>
      <c r="N462">
        <v>0</v>
      </c>
      <c r="O462">
        <v>1</v>
      </c>
      <c r="P462">
        <v>0</v>
      </c>
      <c r="Q462">
        <v>1</v>
      </c>
      <c r="R462">
        <v>0</v>
      </c>
      <c r="S462">
        <v>4</v>
      </c>
      <c r="T462">
        <v>80</v>
      </c>
    </row>
    <row r="463" spans="1:20" x14ac:dyDescent="0.35">
      <c r="A463" s="2" t="s">
        <v>747</v>
      </c>
      <c r="B463" t="s">
        <v>172</v>
      </c>
      <c r="C463" t="s">
        <v>749</v>
      </c>
      <c r="D463" t="s">
        <v>173</v>
      </c>
      <c r="E463" t="s">
        <v>23</v>
      </c>
      <c r="F463" t="s">
        <v>24</v>
      </c>
      <c r="G463" t="s">
        <v>34</v>
      </c>
      <c r="H463">
        <v>180</v>
      </c>
      <c r="I463">
        <v>53</v>
      </c>
      <c r="J463">
        <v>4</v>
      </c>
      <c r="K463">
        <v>4</v>
      </c>
      <c r="L463">
        <v>3</v>
      </c>
      <c r="M463">
        <v>4</v>
      </c>
      <c r="N463">
        <v>1</v>
      </c>
      <c r="O463">
        <v>6</v>
      </c>
      <c r="P463">
        <v>0</v>
      </c>
      <c r="Q463">
        <v>4</v>
      </c>
      <c r="R463">
        <v>1</v>
      </c>
      <c r="S463">
        <v>23</v>
      </c>
      <c r="T463">
        <v>80</v>
      </c>
    </row>
    <row r="464" spans="1:20" x14ac:dyDescent="0.35">
      <c r="A464" s="2" t="s">
        <v>747</v>
      </c>
      <c r="B464" t="s">
        <v>182</v>
      </c>
      <c r="C464" t="s">
        <v>749</v>
      </c>
      <c r="D464" t="s">
        <v>183</v>
      </c>
      <c r="E464" t="s">
        <v>23</v>
      </c>
      <c r="F464" t="s">
        <v>24</v>
      </c>
      <c r="G464" t="s">
        <v>34</v>
      </c>
      <c r="H464">
        <v>180</v>
      </c>
      <c r="I464">
        <v>49</v>
      </c>
      <c r="J464">
        <v>3</v>
      </c>
      <c r="K464">
        <v>1</v>
      </c>
      <c r="L464">
        <v>1</v>
      </c>
      <c r="M464">
        <v>2</v>
      </c>
      <c r="N464">
        <v>1</v>
      </c>
      <c r="O464">
        <v>1</v>
      </c>
      <c r="P464">
        <v>0</v>
      </c>
      <c r="Q464">
        <v>1</v>
      </c>
      <c r="R464">
        <v>1</v>
      </c>
      <c r="S464">
        <v>8</v>
      </c>
      <c r="T464">
        <v>60</v>
      </c>
    </row>
    <row r="465" spans="1:20" x14ac:dyDescent="0.35">
      <c r="A465" s="2" t="s">
        <v>747</v>
      </c>
      <c r="B465" t="s">
        <v>751</v>
      </c>
      <c r="C465" t="s">
        <v>749</v>
      </c>
      <c r="D465" t="s">
        <v>752</v>
      </c>
      <c r="E465" t="s">
        <v>23</v>
      </c>
      <c r="F465" t="s">
        <v>24</v>
      </c>
      <c r="G465" t="s">
        <v>637</v>
      </c>
      <c r="H465">
        <v>180</v>
      </c>
      <c r="I465">
        <v>40</v>
      </c>
      <c r="J465">
        <v>3</v>
      </c>
      <c r="K465">
        <v>6</v>
      </c>
      <c r="L465">
        <v>2</v>
      </c>
      <c r="M465">
        <v>3</v>
      </c>
      <c r="N465">
        <v>1</v>
      </c>
      <c r="O465">
        <v>2</v>
      </c>
      <c r="P465">
        <v>0</v>
      </c>
      <c r="Q465">
        <v>1</v>
      </c>
      <c r="R465">
        <v>2</v>
      </c>
      <c r="S465">
        <v>17</v>
      </c>
      <c r="T465">
        <v>60</v>
      </c>
    </row>
    <row r="466" spans="1:20" x14ac:dyDescent="0.35">
      <c r="A466" s="2" t="s">
        <v>747</v>
      </c>
      <c r="B466" t="s">
        <v>753</v>
      </c>
      <c r="C466" t="s">
        <v>749</v>
      </c>
      <c r="D466" t="s">
        <v>754</v>
      </c>
      <c r="E466" t="s">
        <v>23</v>
      </c>
      <c r="F466" t="s">
        <v>24</v>
      </c>
      <c r="G466" t="s">
        <v>34</v>
      </c>
      <c r="H466">
        <v>180</v>
      </c>
      <c r="I466">
        <v>34</v>
      </c>
      <c r="J466">
        <v>3</v>
      </c>
      <c r="K466">
        <v>2</v>
      </c>
      <c r="L466">
        <v>1</v>
      </c>
      <c r="M466">
        <v>1</v>
      </c>
      <c r="N466">
        <v>1</v>
      </c>
      <c r="O466">
        <v>4</v>
      </c>
      <c r="P466">
        <v>0</v>
      </c>
      <c r="Q466">
        <v>2</v>
      </c>
      <c r="R466">
        <v>2</v>
      </c>
      <c r="S466">
        <v>13</v>
      </c>
      <c r="T466">
        <v>50</v>
      </c>
    </row>
    <row r="467" spans="1:20" x14ac:dyDescent="0.35">
      <c r="A467" s="2" t="s">
        <v>747</v>
      </c>
      <c r="B467" t="s">
        <v>755</v>
      </c>
      <c r="C467" t="s">
        <v>749</v>
      </c>
      <c r="D467" t="s">
        <v>756</v>
      </c>
      <c r="E467" t="s">
        <v>23</v>
      </c>
      <c r="F467" t="s">
        <v>24</v>
      </c>
      <c r="G467" t="s">
        <v>34</v>
      </c>
      <c r="H467">
        <v>180</v>
      </c>
      <c r="I467">
        <v>32</v>
      </c>
      <c r="J467">
        <v>2</v>
      </c>
      <c r="K467">
        <v>3</v>
      </c>
      <c r="L467">
        <v>1</v>
      </c>
      <c r="M467">
        <v>1</v>
      </c>
      <c r="N467">
        <v>1</v>
      </c>
      <c r="O467">
        <v>3</v>
      </c>
      <c r="P467">
        <v>0</v>
      </c>
      <c r="Q467">
        <v>1</v>
      </c>
      <c r="R467">
        <v>1</v>
      </c>
      <c r="S467">
        <v>11</v>
      </c>
      <c r="T467">
        <v>45</v>
      </c>
    </row>
    <row r="468" spans="1:20" x14ac:dyDescent="0.35">
      <c r="A468" s="2" t="s">
        <v>757</v>
      </c>
      <c r="B468" t="s">
        <v>758</v>
      </c>
      <c r="C468" t="s">
        <v>759</v>
      </c>
      <c r="D468" t="s">
        <v>760</v>
      </c>
      <c r="E468" t="s">
        <v>23</v>
      </c>
      <c r="F468" t="s">
        <v>24</v>
      </c>
      <c r="G468" t="s">
        <v>34</v>
      </c>
      <c r="H468">
        <v>180</v>
      </c>
      <c r="I468">
        <v>32</v>
      </c>
      <c r="J468">
        <v>3</v>
      </c>
      <c r="K468">
        <v>1</v>
      </c>
      <c r="L468">
        <v>1</v>
      </c>
      <c r="M468">
        <v>2</v>
      </c>
      <c r="N468">
        <v>1</v>
      </c>
      <c r="O468">
        <v>1</v>
      </c>
      <c r="P468">
        <v>0</v>
      </c>
      <c r="Q468">
        <v>8</v>
      </c>
      <c r="R468">
        <v>1</v>
      </c>
      <c r="S468">
        <v>15</v>
      </c>
      <c r="T468">
        <v>50</v>
      </c>
    </row>
    <row r="469" spans="1:20" x14ac:dyDescent="0.35">
      <c r="A469" s="2" t="s">
        <v>757</v>
      </c>
      <c r="B469" t="s">
        <v>285</v>
      </c>
      <c r="C469" t="s">
        <v>759</v>
      </c>
      <c r="D469" t="s">
        <v>286</v>
      </c>
      <c r="E469" t="s">
        <v>23</v>
      </c>
      <c r="F469" t="s">
        <v>24</v>
      </c>
      <c r="G469" t="s">
        <v>34</v>
      </c>
      <c r="H469">
        <v>180</v>
      </c>
      <c r="I469">
        <v>45</v>
      </c>
      <c r="J469">
        <v>4</v>
      </c>
      <c r="K469">
        <v>2</v>
      </c>
      <c r="L469">
        <v>1</v>
      </c>
      <c r="M469">
        <v>4</v>
      </c>
      <c r="N469">
        <v>2</v>
      </c>
      <c r="O469">
        <v>4</v>
      </c>
      <c r="P469">
        <v>0</v>
      </c>
      <c r="Q469">
        <v>11</v>
      </c>
      <c r="R469">
        <v>2</v>
      </c>
      <c r="S469">
        <v>26</v>
      </c>
      <c r="T469">
        <v>75</v>
      </c>
    </row>
    <row r="470" spans="1:20" x14ac:dyDescent="0.35">
      <c r="A470" s="2" t="s">
        <v>757</v>
      </c>
      <c r="B470" t="s">
        <v>164</v>
      </c>
      <c r="C470" t="s">
        <v>759</v>
      </c>
      <c r="D470" t="s">
        <v>165</v>
      </c>
      <c r="E470" t="s">
        <v>23</v>
      </c>
      <c r="F470" t="s">
        <v>24</v>
      </c>
      <c r="G470" t="s">
        <v>34</v>
      </c>
      <c r="H470">
        <v>180</v>
      </c>
      <c r="I470">
        <v>18</v>
      </c>
      <c r="J470">
        <v>2</v>
      </c>
      <c r="K470">
        <v>9</v>
      </c>
      <c r="L470">
        <v>1</v>
      </c>
      <c r="M470">
        <v>1</v>
      </c>
      <c r="N470">
        <v>1</v>
      </c>
      <c r="O470">
        <v>4</v>
      </c>
      <c r="P470">
        <v>0</v>
      </c>
      <c r="Q470">
        <v>6</v>
      </c>
      <c r="R470">
        <v>1</v>
      </c>
      <c r="S470">
        <v>23</v>
      </c>
      <c r="T470">
        <v>43</v>
      </c>
    </row>
    <row r="471" spans="1:20" x14ac:dyDescent="0.35">
      <c r="A471" s="2" t="s">
        <v>757</v>
      </c>
      <c r="B471" t="s">
        <v>761</v>
      </c>
      <c r="C471" t="s">
        <v>759</v>
      </c>
      <c r="D471" t="s">
        <v>762</v>
      </c>
      <c r="E471" t="s">
        <v>23</v>
      </c>
      <c r="F471" t="s">
        <v>24</v>
      </c>
      <c r="G471" t="s">
        <v>25</v>
      </c>
      <c r="H471">
        <v>180</v>
      </c>
      <c r="I471">
        <v>19</v>
      </c>
      <c r="J471">
        <v>2</v>
      </c>
      <c r="K471">
        <v>6</v>
      </c>
      <c r="L471">
        <v>1</v>
      </c>
      <c r="M471">
        <v>1</v>
      </c>
      <c r="N471">
        <v>2</v>
      </c>
      <c r="O471">
        <v>1</v>
      </c>
      <c r="P471">
        <v>0</v>
      </c>
      <c r="Q471">
        <v>2</v>
      </c>
      <c r="R471">
        <v>1</v>
      </c>
      <c r="S471">
        <v>14</v>
      </c>
      <c r="T471">
        <v>35</v>
      </c>
    </row>
    <row r="472" spans="1:20" x14ac:dyDescent="0.35">
      <c r="A472" s="2" t="s">
        <v>757</v>
      </c>
      <c r="B472" t="s">
        <v>763</v>
      </c>
      <c r="C472" t="s">
        <v>759</v>
      </c>
      <c r="D472" t="s">
        <v>764</v>
      </c>
      <c r="E472" t="s">
        <v>23</v>
      </c>
      <c r="F472" t="s">
        <v>24</v>
      </c>
      <c r="G472" t="s">
        <v>34</v>
      </c>
      <c r="H472">
        <v>180</v>
      </c>
      <c r="I472">
        <v>31</v>
      </c>
      <c r="J472">
        <v>3</v>
      </c>
      <c r="K472">
        <v>5</v>
      </c>
      <c r="L472">
        <v>1</v>
      </c>
      <c r="M472">
        <v>3</v>
      </c>
      <c r="N472">
        <v>1</v>
      </c>
      <c r="O472">
        <v>4</v>
      </c>
      <c r="P472">
        <v>0</v>
      </c>
      <c r="Q472">
        <v>10</v>
      </c>
      <c r="R472">
        <v>1</v>
      </c>
      <c r="S472">
        <v>25</v>
      </c>
      <c r="T472">
        <v>59</v>
      </c>
    </row>
    <row r="473" spans="1:20" x14ac:dyDescent="0.35">
      <c r="A473" s="2" t="s">
        <v>765</v>
      </c>
      <c r="B473" t="s">
        <v>161</v>
      </c>
      <c r="C473" t="s">
        <v>766</v>
      </c>
      <c r="D473" t="s">
        <v>163</v>
      </c>
      <c r="E473" t="s">
        <v>23</v>
      </c>
      <c r="F473" t="s">
        <v>24</v>
      </c>
      <c r="G473" t="s">
        <v>34</v>
      </c>
      <c r="H473">
        <v>180</v>
      </c>
      <c r="I473">
        <v>20</v>
      </c>
      <c r="J473">
        <v>1</v>
      </c>
      <c r="K473">
        <v>1</v>
      </c>
      <c r="L473">
        <v>0</v>
      </c>
      <c r="M473">
        <v>2</v>
      </c>
      <c r="N473">
        <v>0</v>
      </c>
      <c r="O473">
        <v>0</v>
      </c>
      <c r="P473">
        <v>0</v>
      </c>
      <c r="Q473">
        <v>1</v>
      </c>
      <c r="R473">
        <v>0</v>
      </c>
      <c r="S473">
        <v>4</v>
      </c>
      <c r="T473">
        <v>25</v>
      </c>
    </row>
    <row r="474" spans="1:20" x14ac:dyDescent="0.35">
      <c r="A474" s="2" t="s">
        <v>765</v>
      </c>
      <c r="B474" t="s">
        <v>91</v>
      </c>
      <c r="C474" t="s">
        <v>766</v>
      </c>
      <c r="D474" t="s">
        <v>92</v>
      </c>
      <c r="E474" t="s">
        <v>23</v>
      </c>
      <c r="F474" t="s">
        <v>24</v>
      </c>
      <c r="G474" t="s">
        <v>34</v>
      </c>
      <c r="H474">
        <v>180</v>
      </c>
      <c r="I474">
        <v>55</v>
      </c>
      <c r="J474">
        <v>1</v>
      </c>
      <c r="K474">
        <v>2</v>
      </c>
      <c r="L474">
        <v>0</v>
      </c>
      <c r="M474">
        <v>2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4</v>
      </c>
      <c r="T474">
        <v>60</v>
      </c>
    </row>
    <row r="475" spans="1:20" x14ac:dyDescent="0.35">
      <c r="A475" s="2" t="s">
        <v>765</v>
      </c>
      <c r="B475" t="s">
        <v>767</v>
      </c>
      <c r="C475" t="s">
        <v>766</v>
      </c>
      <c r="D475" t="s">
        <v>768</v>
      </c>
      <c r="E475" t="s">
        <v>23</v>
      </c>
      <c r="F475" t="s">
        <v>24</v>
      </c>
      <c r="G475" t="s">
        <v>34</v>
      </c>
      <c r="H475">
        <v>180</v>
      </c>
      <c r="I475">
        <v>40</v>
      </c>
      <c r="J475">
        <v>2</v>
      </c>
      <c r="K475">
        <v>2</v>
      </c>
      <c r="L475">
        <v>0</v>
      </c>
      <c r="M475">
        <v>1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3</v>
      </c>
      <c r="T475">
        <v>45</v>
      </c>
    </row>
    <row r="476" spans="1:20" x14ac:dyDescent="0.35">
      <c r="A476" s="2" t="s">
        <v>765</v>
      </c>
      <c r="B476" t="s">
        <v>769</v>
      </c>
      <c r="C476" t="s">
        <v>766</v>
      </c>
      <c r="D476" t="s">
        <v>770</v>
      </c>
      <c r="E476" t="s">
        <v>23</v>
      </c>
      <c r="F476" t="s">
        <v>24</v>
      </c>
      <c r="G476" t="s">
        <v>34</v>
      </c>
      <c r="H476">
        <v>180</v>
      </c>
      <c r="I476">
        <v>35</v>
      </c>
      <c r="J476">
        <v>1</v>
      </c>
      <c r="K476">
        <v>1</v>
      </c>
      <c r="L476">
        <v>0</v>
      </c>
      <c r="M476">
        <v>1</v>
      </c>
      <c r="N476">
        <v>0</v>
      </c>
      <c r="O476">
        <v>1</v>
      </c>
      <c r="P476">
        <v>0</v>
      </c>
      <c r="Q476">
        <v>1</v>
      </c>
      <c r="R476">
        <v>0</v>
      </c>
      <c r="S476">
        <v>4</v>
      </c>
      <c r="T476">
        <v>40</v>
      </c>
    </row>
    <row r="477" spans="1:20" x14ac:dyDescent="0.35">
      <c r="A477" s="2" t="s">
        <v>771</v>
      </c>
      <c r="B477" t="s">
        <v>772</v>
      </c>
      <c r="C477" t="s">
        <v>773</v>
      </c>
      <c r="D477" t="s">
        <v>774</v>
      </c>
      <c r="E477" t="s">
        <v>23</v>
      </c>
      <c r="F477" t="s">
        <v>24</v>
      </c>
      <c r="G477" t="s">
        <v>34</v>
      </c>
      <c r="H477">
        <v>180</v>
      </c>
      <c r="I477">
        <v>22</v>
      </c>
      <c r="J477">
        <v>0</v>
      </c>
      <c r="K477">
        <v>0</v>
      </c>
      <c r="L477">
        <v>0</v>
      </c>
      <c r="M477">
        <v>2</v>
      </c>
      <c r="N477">
        <v>0</v>
      </c>
      <c r="O477">
        <v>1</v>
      </c>
      <c r="P477">
        <v>0</v>
      </c>
      <c r="Q477">
        <v>0</v>
      </c>
      <c r="R477">
        <v>0</v>
      </c>
      <c r="S477">
        <v>3</v>
      </c>
      <c r="T477">
        <v>25</v>
      </c>
    </row>
    <row r="478" spans="1:20" x14ac:dyDescent="0.35">
      <c r="A478" s="2" t="s">
        <v>771</v>
      </c>
      <c r="B478" t="s">
        <v>775</v>
      </c>
      <c r="C478" t="s">
        <v>773</v>
      </c>
      <c r="D478" t="s">
        <v>776</v>
      </c>
      <c r="E478" t="s">
        <v>23</v>
      </c>
      <c r="F478" t="s">
        <v>24</v>
      </c>
      <c r="G478" t="s">
        <v>34</v>
      </c>
      <c r="H478">
        <v>180</v>
      </c>
      <c r="I478">
        <v>27</v>
      </c>
      <c r="J478">
        <v>0</v>
      </c>
      <c r="K478">
        <v>1</v>
      </c>
      <c r="L478">
        <v>0</v>
      </c>
      <c r="M478">
        <v>0</v>
      </c>
      <c r="N478">
        <v>0</v>
      </c>
      <c r="O478">
        <v>1</v>
      </c>
      <c r="P478">
        <v>0</v>
      </c>
      <c r="Q478">
        <v>1</v>
      </c>
      <c r="R478">
        <v>0</v>
      </c>
      <c r="S478">
        <v>3</v>
      </c>
      <c r="T478">
        <v>30</v>
      </c>
    </row>
    <row r="479" spans="1:20" x14ac:dyDescent="0.35">
      <c r="A479" s="2" t="s">
        <v>771</v>
      </c>
      <c r="B479" t="s">
        <v>777</v>
      </c>
      <c r="C479" t="s">
        <v>773</v>
      </c>
      <c r="D479" t="s">
        <v>778</v>
      </c>
      <c r="E479" t="s">
        <v>23</v>
      </c>
      <c r="F479" t="s">
        <v>24</v>
      </c>
      <c r="G479" t="s">
        <v>34</v>
      </c>
      <c r="H479">
        <v>180</v>
      </c>
      <c r="I479">
        <v>38</v>
      </c>
      <c r="J479">
        <v>1</v>
      </c>
      <c r="K479">
        <v>0</v>
      </c>
      <c r="L479">
        <v>0</v>
      </c>
      <c r="M479">
        <v>0</v>
      </c>
      <c r="N479">
        <v>0</v>
      </c>
      <c r="O479">
        <v>1</v>
      </c>
      <c r="P479">
        <v>0</v>
      </c>
      <c r="Q479">
        <v>0</v>
      </c>
      <c r="R479">
        <v>0</v>
      </c>
      <c r="S479">
        <v>1</v>
      </c>
      <c r="T479">
        <v>40</v>
      </c>
    </row>
    <row r="480" spans="1:20" x14ac:dyDescent="0.35">
      <c r="A480" s="2" t="s">
        <v>771</v>
      </c>
      <c r="B480" t="s">
        <v>172</v>
      </c>
      <c r="C480" t="s">
        <v>773</v>
      </c>
      <c r="D480" t="s">
        <v>173</v>
      </c>
      <c r="E480" t="s">
        <v>23</v>
      </c>
      <c r="F480" t="s">
        <v>24</v>
      </c>
      <c r="G480" t="s">
        <v>34</v>
      </c>
      <c r="H480">
        <v>180</v>
      </c>
      <c r="I480">
        <v>20</v>
      </c>
      <c r="J480">
        <v>0</v>
      </c>
      <c r="K480">
        <v>3</v>
      </c>
      <c r="L480">
        <v>0</v>
      </c>
      <c r="M480">
        <v>0</v>
      </c>
      <c r="N480">
        <v>0</v>
      </c>
      <c r="O480">
        <v>1</v>
      </c>
      <c r="P480">
        <v>0</v>
      </c>
      <c r="Q480">
        <v>1</v>
      </c>
      <c r="R480">
        <v>0</v>
      </c>
      <c r="S480">
        <v>5</v>
      </c>
      <c r="T480">
        <v>25</v>
      </c>
    </row>
    <row r="481" spans="1:20" x14ac:dyDescent="0.35">
      <c r="A481" s="2" t="s">
        <v>771</v>
      </c>
      <c r="B481" t="s">
        <v>779</v>
      </c>
      <c r="C481" t="s">
        <v>773</v>
      </c>
      <c r="D481" t="s">
        <v>780</v>
      </c>
      <c r="E481" t="s">
        <v>23</v>
      </c>
      <c r="F481" t="s">
        <v>24</v>
      </c>
      <c r="G481" t="s">
        <v>34</v>
      </c>
      <c r="H481">
        <v>180</v>
      </c>
      <c r="I481">
        <v>26</v>
      </c>
      <c r="J481">
        <v>2</v>
      </c>
      <c r="K481">
        <v>0</v>
      </c>
      <c r="L481">
        <v>0</v>
      </c>
      <c r="M481">
        <v>0</v>
      </c>
      <c r="N481">
        <v>0</v>
      </c>
      <c r="O481">
        <v>1</v>
      </c>
      <c r="P481">
        <v>0</v>
      </c>
      <c r="Q481">
        <v>1</v>
      </c>
      <c r="R481">
        <v>0</v>
      </c>
      <c r="S481">
        <v>2</v>
      </c>
      <c r="T481">
        <v>30</v>
      </c>
    </row>
    <row r="482" spans="1:20" x14ac:dyDescent="0.35">
      <c r="A482" s="2" t="s">
        <v>781</v>
      </c>
      <c r="B482" t="s">
        <v>782</v>
      </c>
      <c r="C482" t="s">
        <v>783</v>
      </c>
      <c r="D482" t="s">
        <v>784</v>
      </c>
      <c r="E482" t="s">
        <v>23</v>
      </c>
      <c r="F482" t="s">
        <v>24</v>
      </c>
      <c r="G482" t="s">
        <v>34</v>
      </c>
      <c r="H482">
        <v>180</v>
      </c>
      <c r="I482">
        <v>33</v>
      </c>
      <c r="J482">
        <v>0</v>
      </c>
      <c r="K482">
        <v>1</v>
      </c>
      <c r="L482">
        <v>0</v>
      </c>
      <c r="M482">
        <v>0</v>
      </c>
      <c r="N482">
        <v>1</v>
      </c>
      <c r="O482">
        <v>0</v>
      </c>
      <c r="P482">
        <v>0</v>
      </c>
      <c r="Q482">
        <v>0</v>
      </c>
      <c r="R482">
        <v>0</v>
      </c>
      <c r="S482">
        <v>2</v>
      </c>
      <c r="T482">
        <v>35</v>
      </c>
    </row>
    <row r="483" spans="1:20" x14ac:dyDescent="0.35">
      <c r="A483" s="2" t="s">
        <v>781</v>
      </c>
      <c r="B483" t="s">
        <v>785</v>
      </c>
      <c r="C483" t="s">
        <v>783</v>
      </c>
      <c r="D483" t="s">
        <v>786</v>
      </c>
      <c r="E483" t="s">
        <v>23</v>
      </c>
      <c r="F483" t="s">
        <v>24</v>
      </c>
      <c r="G483" t="s">
        <v>34</v>
      </c>
      <c r="H483">
        <v>180</v>
      </c>
      <c r="I483">
        <v>45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45</v>
      </c>
    </row>
    <row r="484" spans="1:20" x14ac:dyDescent="0.35">
      <c r="A484" s="2" t="s">
        <v>781</v>
      </c>
      <c r="B484" t="s">
        <v>164</v>
      </c>
      <c r="C484" t="s">
        <v>783</v>
      </c>
      <c r="D484" t="s">
        <v>165</v>
      </c>
      <c r="E484" t="s">
        <v>23</v>
      </c>
      <c r="F484" t="s">
        <v>24</v>
      </c>
      <c r="G484" t="s">
        <v>34</v>
      </c>
      <c r="H484">
        <v>180</v>
      </c>
      <c r="I484">
        <v>20</v>
      </c>
      <c r="J484">
        <v>0</v>
      </c>
      <c r="K484">
        <v>4</v>
      </c>
      <c r="L484">
        <v>0</v>
      </c>
      <c r="M484">
        <v>0</v>
      </c>
      <c r="N484">
        <v>0</v>
      </c>
      <c r="O484">
        <v>1</v>
      </c>
      <c r="P484">
        <v>0</v>
      </c>
      <c r="Q484">
        <v>5</v>
      </c>
      <c r="R484">
        <v>0</v>
      </c>
      <c r="S484">
        <v>10</v>
      </c>
      <c r="T484">
        <v>30</v>
      </c>
    </row>
    <row r="485" spans="1:20" x14ac:dyDescent="0.35">
      <c r="A485" s="2" t="s">
        <v>781</v>
      </c>
      <c r="B485" t="s">
        <v>170</v>
      </c>
      <c r="C485" t="s">
        <v>783</v>
      </c>
      <c r="D485" t="s">
        <v>171</v>
      </c>
      <c r="E485" t="s">
        <v>23</v>
      </c>
      <c r="F485" t="s">
        <v>24</v>
      </c>
      <c r="G485" t="s">
        <v>34</v>
      </c>
      <c r="H485">
        <v>180</v>
      </c>
      <c r="I485">
        <v>35</v>
      </c>
      <c r="J485">
        <v>1</v>
      </c>
      <c r="K485">
        <v>1</v>
      </c>
      <c r="L485">
        <v>0</v>
      </c>
      <c r="M485">
        <v>1</v>
      </c>
      <c r="N485">
        <v>0</v>
      </c>
      <c r="O485">
        <v>1</v>
      </c>
      <c r="P485">
        <v>0</v>
      </c>
      <c r="Q485">
        <v>1</v>
      </c>
      <c r="R485">
        <v>0</v>
      </c>
      <c r="S485">
        <v>4</v>
      </c>
      <c r="T485">
        <v>40</v>
      </c>
    </row>
    <row r="486" spans="1:20" x14ac:dyDescent="0.35">
      <c r="A486" s="2" t="s">
        <v>781</v>
      </c>
      <c r="B486" t="s">
        <v>88</v>
      </c>
      <c r="C486" t="s">
        <v>783</v>
      </c>
      <c r="D486" t="s">
        <v>90</v>
      </c>
      <c r="E486" t="s">
        <v>23</v>
      </c>
      <c r="F486" t="s">
        <v>24</v>
      </c>
      <c r="G486" t="s">
        <v>34</v>
      </c>
      <c r="H486">
        <v>180</v>
      </c>
      <c r="I486">
        <v>65</v>
      </c>
      <c r="J486">
        <v>0</v>
      </c>
      <c r="K486">
        <v>1</v>
      </c>
      <c r="L486">
        <v>0</v>
      </c>
      <c r="M486">
        <v>3</v>
      </c>
      <c r="N486">
        <v>0</v>
      </c>
      <c r="O486">
        <v>1</v>
      </c>
      <c r="P486">
        <v>0</v>
      </c>
      <c r="Q486">
        <v>0</v>
      </c>
      <c r="R486">
        <v>0</v>
      </c>
      <c r="S486">
        <v>5</v>
      </c>
      <c r="T486">
        <v>70</v>
      </c>
    </row>
    <row r="487" spans="1:20" x14ac:dyDescent="0.35">
      <c r="A487" s="2" t="s">
        <v>781</v>
      </c>
      <c r="B487" t="s">
        <v>607</v>
      </c>
      <c r="C487" t="s">
        <v>783</v>
      </c>
      <c r="D487" t="s">
        <v>608</v>
      </c>
      <c r="E487" t="s">
        <v>23</v>
      </c>
      <c r="F487" t="s">
        <v>24</v>
      </c>
      <c r="G487" t="s">
        <v>34</v>
      </c>
      <c r="H487">
        <v>180</v>
      </c>
      <c r="I487">
        <v>30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30</v>
      </c>
    </row>
    <row r="488" spans="1:20" x14ac:dyDescent="0.35">
      <c r="A488" s="2" t="s">
        <v>781</v>
      </c>
      <c r="B488" t="s">
        <v>787</v>
      </c>
      <c r="C488" t="s">
        <v>783</v>
      </c>
      <c r="D488" t="s">
        <v>788</v>
      </c>
      <c r="E488" t="s">
        <v>23</v>
      </c>
      <c r="F488" t="s">
        <v>24</v>
      </c>
      <c r="G488" t="s">
        <v>34</v>
      </c>
      <c r="H488">
        <v>180</v>
      </c>
      <c r="I488">
        <v>20</v>
      </c>
      <c r="J488">
        <v>0</v>
      </c>
      <c r="K488">
        <v>14</v>
      </c>
      <c r="L488">
        <v>0</v>
      </c>
      <c r="M488">
        <v>0</v>
      </c>
      <c r="N488">
        <v>0</v>
      </c>
      <c r="O488">
        <v>1</v>
      </c>
      <c r="P488">
        <v>0</v>
      </c>
      <c r="Q488">
        <v>0</v>
      </c>
      <c r="R488">
        <v>0</v>
      </c>
      <c r="S488">
        <v>15</v>
      </c>
      <c r="T488">
        <v>35</v>
      </c>
    </row>
    <row r="489" spans="1:20" x14ac:dyDescent="0.35">
      <c r="A489" s="2" t="s">
        <v>781</v>
      </c>
      <c r="B489" t="s">
        <v>789</v>
      </c>
      <c r="C489" t="s">
        <v>783</v>
      </c>
      <c r="D489" t="s">
        <v>790</v>
      </c>
      <c r="E489" t="s">
        <v>23</v>
      </c>
      <c r="F489" t="s">
        <v>24</v>
      </c>
      <c r="G489" t="s">
        <v>34</v>
      </c>
      <c r="H489">
        <v>180</v>
      </c>
      <c r="I489">
        <v>20</v>
      </c>
      <c r="J489">
        <v>1</v>
      </c>
      <c r="K489">
        <v>2</v>
      </c>
      <c r="L489">
        <v>0</v>
      </c>
      <c r="M489">
        <v>1</v>
      </c>
      <c r="N489">
        <v>0</v>
      </c>
      <c r="O489">
        <v>0</v>
      </c>
      <c r="P489">
        <v>0</v>
      </c>
      <c r="Q489">
        <v>1</v>
      </c>
      <c r="R489">
        <v>0</v>
      </c>
      <c r="S489">
        <v>4</v>
      </c>
      <c r="T489">
        <v>25</v>
      </c>
    </row>
    <row r="490" spans="1:20" x14ac:dyDescent="0.35">
      <c r="A490" s="2" t="s">
        <v>791</v>
      </c>
      <c r="B490" t="s">
        <v>66</v>
      </c>
      <c r="C490" t="s">
        <v>792</v>
      </c>
      <c r="D490" t="s">
        <v>68</v>
      </c>
      <c r="E490" t="s">
        <v>23</v>
      </c>
      <c r="F490" t="s">
        <v>24</v>
      </c>
      <c r="G490" t="s">
        <v>34</v>
      </c>
      <c r="H490">
        <v>180</v>
      </c>
      <c r="I490">
        <v>20</v>
      </c>
      <c r="J490">
        <v>1</v>
      </c>
      <c r="K490">
        <v>4</v>
      </c>
      <c r="L490">
        <v>0</v>
      </c>
      <c r="M490">
        <v>6</v>
      </c>
      <c r="N490">
        <v>0</v>
      </c>
      <c r="O490">
        <v>2</v>
      </c>
      <c r="P490">
        <v>0</v>
      </c>
      <c r="Q490">
        <v>1</v>
      </c>
      <c r="R490">
        <v>1</v>
      </c>
      <c r="S490">
        <v>14</v>
      </c>
      <c r="T490">
        <v>35</v>
      </c>
    </row>
    <row r="491" spans="1:20" x14ac:dyDescent="0.35">
      <c r="A491" s="2" t="s">
        <v>791</v>
      </c>
      <c r="B491" t="s">
        <v>285</v>
      </c>
      <c r="C491" t="s">
        <v>792</v>
      </c>
      <c r="D491" t="s">
        <v>286</v>
      </c>
      <c r="E491" t="s">
        <v>23</v>
      </c>
      <c r="F491" t="s">
        <v>24</v>
      </c>
      <c r="G491" t="s">
        <v>34</v>
      </c>
      <c r="H491">
        <v>180</v>
      </c>
      <c r="I491">
        <v>27</v>
      </c>
      <c r="J491">
        <v>1</v>
      </c>
      <c r="K491">
        <v>2</v>
      </c>
      <c r="L491">
        <v>0</v>
      </c>
      <c r="M491">
        <v>3</v>
      </c>
      <c r="N491">
        <v>0</v>
      </c>
      <c r="O491">
        <v>2</v>
      </c>
      <c r="P491">
        <v>0</v>
      </c>
      <c r="Q491">
        <v>3</v>
      </c>
      <c r="R491">
        <v>1</v>
      </c>
      <c r="S491">
        <v>11</v>
      </c>
      <c r="T491">
        <v>39</v>
      </c>
    </row>
    <row r="492" spans="1:20" x14ac:dyDescent="0.35">
      <c r="A492" s="2" t="s">
        <v>791</v>
      </c>
      <c r="B492" t="s">
        <v>103</v>
      </c>
      <c r="C492" t="s">
        <v>792</v>
      </c>
      <c r="D492" t="s">
        <v>104</v>
      </c>
      <c r="E492" t="s">
        <v>23</v>
      </c>
      <c r="F492" t="s">
        <v>24</v>
      </c>
      <c r="G492" t="s">
        <v>34</v>
      </c>
      <c r="H492">
        <v>180</v>
      </c>
      <c r="I492">
        <v>35</v>
      </c>
      <c r="J492">
        <v>1</v>
      </c>
      <c r="K492">
        <v>7</v>
      </c>
      <c r="L492">
        <v>0</v>
      </c>
      <c r="M492">
        <v>12</v>
      </c>
      <c r="N492">
        <v>0</v>
      </c>
      <c r="O492">
        <v>2</v>
      </c>
      <c r="P492">
        <v>0</v>
      </c>
      <c r="Q492">
        <v>1</v>
      </c>
      <c r="R492">
        <v>0</v>
      </c>
      <c r="S492">
        <v>22</v>
      </c>
      <c r="T492">
        <v>58</v>
      </c>
    </row>
    <row r="493" spans="1:20" x14ac:dyDescent="0.35">
      <c r="A493" s="2" t="s">
        <v>791</v>
      </c>
      <c r="B493" t="s">
        <v>793</v>
      </c>
      <c r="C493" t="s">
        <v>792</v>
      </c>
      <c r="D493" t="s">
        <v>794</v>
      </c>
      <c r="E493" t="s">
        <v>23</v>
      </c>
      <c r="F493" t="s">
        <v>24</v>
      </c>
      <c r="G493" t="s">
        <v>145</v>
      </c>
      <c r="H493">
        <v>180</v>
      </c>
      <c r="I493">
        <v>20</v>
      </c>
      <c r="J493">
        <v>1</v>
      </c>
      <c r="K493">
        <v>4</v>
      </c>
      <c r="L493">
        <v>1</v>
      </c>
      <c r="M493">
        <v>4</v>
      </c>
      <c r="N493">
        <v>1</v>
      </c>
      <c r="O493">
        <v>1</v>
      </c>
      <c r="P493">
        <v>0</v>
      </c>
      <c r="Q493">
        <v>2</v>
      </c>
      <c r="R493">
        <v>1</v>
      </c>
      <c r="S493">
        <v>14</v>
      </c>
      <c r="T493">
        <v>35</v>
      </c>
    </row>
    <row r="494" spans="1:20" x14ac:dyDescent="0.35">
      <c r="A494" s="2" t="s">
        <v>795</v>
      </c>
      <c r="B494" t="s">
        <v>717</v>
      </c>
      <c r="C494" t="s">
        <v>796</v>
      </c>
      <c r="D494" t="s">
        <v>719</v>
      </c>
      <c r="E494" t="s">
        <v>23</v>
      </c>
      <c r="F494" t="s">
        <v>24</v>
      </c>
      <c r="G494" t="s">
        <v>34</v>
      </c>
      <c r="H494">
        <v>180</v>
      </c>
      <c r="I494">
        <v>35</v>
      </c>
      <c r="J494">
        <v>1</v>
      </c>
      <c r="K494">
        <v>2</v>
      </c>
      <c r="L494">
        <v>0</v>
      </c>
      <c r="M494">
        <v>2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4</v>
      </c>
      <c r="T494">
        <v>40</v>
      </c>
    </row>
    <row r="495" spans="1:20" x14ac:dyDescent="0.35">
      <c r="A495" s="2" t="s">
        <v>795</v>
      </c>
      <c r="B495" t="s">
        <v>797</v>
      </c>
      <c r="C495" t="s">
        <v>796</v>
      </c>
      <c r="D495" t="s">
        <v>798</v>
      </c>
      <c r="E495" t="s">
        <v>23</v>
      </c>
      <c r="F495" t="s">
        <v>24</v>
      </c>
      <c r="G495" t="s">
        <v>34</v>
      </c>
      <c r="H495">
        <v>180</v>
      </c>
      <c r="I495">
        <v>30</v>
      </c>
      <c r="J495">
        <v>0</v>
      </c>
      <c r="K495">
        <v>2</v>
      </c>
      <c r="L495">
        <v>0</v>
      </c>
      <c r="M495">
        <v>1</v>
      </c>
      <c r="N495">
        <v>0</v>
      </c>
      <c r="O495">
        <v>0</v>
      </c>
      <c r="P495">
        <v>0</v>
      </c>
      <c r="Q495">
        <v>2</v>
      </c>
      <c r="R495">
        <v>0</v>
      </c>
      <c r="S495">
        <v>5</v>
      </c>
      <c r="T495">
        <v>35</v>
      </c>
    </row>
    <row r="496" spans="1:20" x14ac:dyDescent="0.35">
      <c r="A496" s="2" t="s">
        <v>795</v>
      </c>
      <c r="B496" t="s">
        <v>799</v>
      </c>
      <c r="C496" t="s">
        <v>796</v>
      </c>
      <c r="D496" t="s">
        <v>800</v>
      </c>
      <c r="E496" t="s">
        <v>23</v>
      </c>
      <c r="F496" t="s">
        <v>24</v>
      </c>
      <c r="G496" t="s">
        <v>34</v>
      </c>
      <c r="H496">
        <v>180</v>
      </c>
      <c r="I496">
        <v>45</v>
      </c>
      <c r="J496">
        <v>0</v>
      </c>
      <c r="K496">
        <v>3</v>
      </c>
      <c r="L496">
        <v>0</v>
      </c>
      <c r="M496">
        <v>4</v>
      </c>
      <c r="N496">
        <v>0</v>
      </c>
      <c r="O496">
        <v>1</v>
      </c>
      <c r="P496">
        <v>0</v>
      </c>
      <c r="Q496">
        <v>2</v>
      </c>
      <c r="R496">
        <v>0</v>
      </c>
      <c r="S496">
        <v>10</v>
      </c>
      <c r="T496">
        <v>55</v>
      </c>
    </row>
    <row r="497" spans="1:20" x14ac:dyDescent="0.35">
      <c r="A497" s="2" t="s">
        <v>795</v>
      </c>
      <c r="B497" t="s">
        <v>801</v>
      </c>
      <c r="C497" t="s">
        <v>796</v>
      </c>
      <c r="D497" t="s">
        <v>802</v>
      </c>
      <c r="E497" t="s">
        <v>23</v>
      </c>
      <c r="F497" t="s">
        <v>24</v>
      </c>
      <c r="G497" t="s">
        <v>34</v>
      </c>
      <c r="H497">
        <v>180</v>
      </c>
      <c r="I497">
        <v>31</v>
      </c>
      <c r="J497">
        <v>0</v>
      </c>
      <c r="K497">
        <v>1</v>
      </c>
      <c r="L497">
        <v>0</v>
      </c>
      <c r="M497">
        <v>2</v>
      </c>
      <c r="N497">
        <v>0</v>
      </c>
      <c r="O497">
        <v>0</v>
      </c>
      <c r="P497">
        <v>0</v>
      </c>
      <c r="Q497">
        <v>1</v>
      </c>
      <c r="R497">
        <v>0</v>
      </c>
      <c r="S497">
        <v>4</v>
      </c>
      <c r="T497">
        <v>35</v>
      </c>
    </row>
    <row r="498" spans="1:20" x14ac:dyDescent="0.35">
      <c r="A498" s="2" t="s">
        <v>803</v>
      </c>
      <c r="B498" t="s">
        <v>804</v>
      </c>
      <c r="C498" t="s">
        <v>805</v>
      </c>
      <c r="D498" t="s">
        <v>806</v>
      </c>
      <c r="E498" t="s">
        <v>23</v>
      </c>
      <c r="F498" t="s">
        <v>24</v>
      </c>
      <c r="G498" t="s">
        <v>34</v>
      </c>
      <c r="H498">
        <v>180</v>
      </c>
      <c r="I498">
        <v>30</v>
      </c>
      <c r="J498">
        <v>2</v>
      </c>
      <c r="K498">
        <v>2</v>
      </c>
      <c r="L498">
        <v>1</v>
      </c>
      <c r="M498">
        <v>2</v>
      </c>
      <c r="N498">
        <v>1</v>
      </c>
      <c r="O498">
        <v>1</v>
      </c>
      <c r="P498">
        <v>0</v>
      </c>
      <c r="Q498">
        <v>1</v>
      </c>
      <c r="R498">
        <v>2</v>
      </c>
      <c r="S498">
        <v>10</v>
      </c>
      <c r="T498">
        <v>42</v>
      </c>
    </row>
    <row r="499" spans="1:20" x14ac:dyDescent="0.35">
      <c r="A499" s="2" t="s">
        <v>803</v>
      </c>
      <c r="B499" t="s">
        <v>311</v>
      </c>
      <c r="C499" t="s">
        <v>805</v>
      </c>
      <c r="D499" t="s">
        <v>312</v>
      </c>
      <c r="E499" t="s">
        <v>23</v>
      </c>
      <c r="F499" t="s">
        <v>24</v>
      </c>
      <c r="G499" t="s">
        <v>34</v>
      </c>
      <c r="H499">
        <v>180</v>
      </c>
      <c r="I499">
        <v>71</v>
      </c>
      <c r="J499">
        <v>5</v>
      </c>
      <c r="K499">
        <v>5</v>
      </c>
      <c r="L499">
        <v>1</v>
      </c>
      <c r="M499">
        <v>4</v>
      </c>
      <c r="N499">
        <v>1</v>
      </c>
      <c r="O499">
        <v>1</v>
      </c>
      <c r="P499">
        <v>0</v>
      </c>
      <c r="Q499">
        <v>1</v>
      </c>
      <c r="R499">
        <v>1</v>
      </c>
      <c r="S499">
        <v>14</v>
      </c>
      <c r="T499">
        <v>90</v>
      </c>
    </row>
    <row r="500" spans="1:20" x14ac:dyDescent="0.35">
      <c r="A500" s="2" t="s">
        <v>807</v>
      </c>
      <c r="B500" t="s">
        <v>808</v>
      </c>
      <c r="C500" t="s">
        <v>809</v>
      </c>
      <c r="D500" t="s">
        <v>810</v>
      </c>
      <c r="E500" t="s">
        <v>23</v>
      </c>
      <c r="F500" t="s">
        <v>24</v>
      </c>
      <c r="G500" t="s">
        <v>34</v>
      </c>
      <c r="H500">
        <v>180</v>
      </c>
      <c r="I500">
        <v>20</v>
      </c>
      <c r="J500">
        <v>0</v>
      </c>
      <c r="K500">
        <v>1</v>
      </c>
      <c r="L500">
        <v>0</v>
      </c>
      <c r="M500">
        <v>3</v>
      </c>
      <c r="N500">
        <v>0</v>
      </c>
      <c r="O500">
        <v>1</v>
      </c>
      <c r="P500">
        <v>0</v>
      </c>
      <c r="Q500">
        <v>0</v>
      </c>
      <c r="R500">
        <v>0</v>
      </c>
      <c r="S500">
        <v>5</v>
      </c>
      <c r="T500">
        <v>25</v>
      </c>
    </row>
    <row r="501" spans="1:20" x14ac:dyDescent="0.35">
      <c r="A501" s="2" t="s">
        <v>807</v>
      </c>
      <c r="B501" t="s">
        <v>811</v>
      </c>
      <c r="C501" t="s">
        <v>809</v>
      </c>
      <c r="D501" t="s">
        <v>812</v>
      </c>
      <c r="E501" t="s">
        <v>23</v>
      </c>
      <c r="F501" t="s">
        <v>24</v>
      </c>
      <c r="G501" t="s">
        <v>145</v>
      </c>
      <c r="H501">
        <v>180</v>
      </c>
      <c r="I501">
        <v>30</v>
      </c>
      <c r="J501">
        <v>0</v>
      </c>
      <c r="K501">
        <v>3</v>
      </c>
      <c r="L501">
        <v>0</v>
      </c>
      <c r="M501">
        <v>3</v>
      </c>
      <c r="N501">
        <v>1</v>
      </c>
      <c r="O501">
        <v>1</v>
      </c>
      <c r="P501">
        <v>0</v>
      </c>
      <c r="Q501">
        <v>1</v>
      </c>
      <c r="R501">
        <v>1</v>
      </c>
      <c r="S501">
        <v>10</v>
      </c>
      <c r="T501">
        <v>40</v>
      </c>
    </row>
    <row r="502" spans="1:20" x14ac:dyDescent="0.35">
      <c r="A502" s="2" t="s">
        <v>807</v>
      </c>
      <c r="B502" t="s">
        <v>79</v>
      </c>
      <c r="C502" t="s">
        <v>809</v>
      </c>
      <c r="D502" t="s">
        <v>80</v>
      </c>
      <c r="E502" t="s">
        <v>23</v>
      </c>
      <c r="F502" t="s">
        <v>24</v>
      </c>
      <c r="G502" t="s">
        <v>34</v>
      </c>
      <c r="H502">
        <v>180</v>
      </c>
      <c r="I502">
        <v>71</v>
      </c>
      <c r="J502">
        <v>1</v>
      </c>
      <c r="K502">
        <v>3</v>
      </c>
      <c r="L502">
        <v>0</v>
      </c>
      <c r="M502">
        <v>4</v>
      </c>
      <c r="N502">
        <v>0</v>
      </c>
      <c r="O502">
        <v>1</v>
      </c>
      <c r="P502">
        <v>0</v>
      </c>
      <c r="Q502">
        <v>0</v>
      </c>
      <c r="R502">
        <v>1</v>
      </c>
      <c r="S502">
        <v>9</v>
      </c>
      <c r="T502">
        <v>81</v>
      </c>
    </row>
    <row r="503" spans="1:20" x14ac:dyDescent="0.35">
      <c r="A503" s="2" t="s">
        <v>807</v>
      </c>
      <c r="B503" t="s">
        <v>158</v>
      </c>
      <c r="C503" t="s">
        <v>809</v>
      </c>
      <c r="D503" t="s">
        <v>159</v>
      </c>
      <c r="E503" t="s">
        <v>23</v>
      </c>
      <c r="F503" t="s">
        <v>24</v>
      </c>
      <c r="G503" t="s">
        <v>34</v>
      </c>
      <c r="H503">
        <v>180</v>
      </c>
      <c r="I503">
        <v>30</v>
      </c>
      <c r="J503">
        <v>2</v>
      </c>
      <c r="K503">
        <v>5</v>
      </c>
      <c r="L503">
        <v>0</v>
      </c>
      <c r="M503">
        <v>5</v>
      </c>
      <c r="N503">
        <v>2</v>
      </c>
      <c r="O503">
        <v>3</v>
      </c>
      <c r="P503">
        <v>0</v>
      </c>
      <c r="Q503">
        <v>1</v>
      </c>
      <c r="R503">
        <v>2</v>
      </c>
      <c r="S503">
        <v>18</v>
      </c>
      <c r="T503">
        <v>50</v>
      </c>
    </row>
    <row r="504" spans="1:20" x14ac:dyDescent="0.35">
      <c r="A504" s="2" t="s">
        <v>813</v>
      </c>
      <c r="B504" t="s">
        <v>20</v>
      </c>
      <c r="C504" t="s">
        <v>814</v>
      </c>
      <c r="D504" t="s">
        <v>22</v>
      </c>
      <c r="E504" t="s">
        <v>23</v>
      </c>
      <c r="F504" t="s">
        <v>24</v>
      </c>
      <c r="G504" t="s">
        <v>25</v>
      </c>
      <c r="H504">
        <v>240</v>
      </c>
      <c r="I504">
        <v>70</v>
      </c>
      <c r="J504">
        <v>2</v>
      </c>
      <c r="K504">
        <v>4</v>
      </c>
      <c r="L504">
        <v>0</v>
      </c>
      <c r="M504">
        <v>4</v>
      </c>
      <c r="N504">
        <v>2</v>
      </c>
      <c r="O504">
        <v>0</v>
      </c>
      <c r="P504">
        <v>0</v>
      </c>
      <c r="Q504">
        <v>2</v>
      </c>
      <c r="R504">
        <v>2</v>
      </c>
      <c r="S504">
        <v>14</v>
      </c>
      <c r="T504">
        <v>86</v>
      </c>
    </row>
    <row r="505" spans="1:20" x14ac:dyDescent="0.35">
      <c r="A505" s="2" t="s">
        <v>815</v>
      </c>
      <c r="B505" t="s">
        <v>816</v>
      </c>
      <c r="C505" t="s">
        <v>817</v>
      </c>
      <c r="D505" t="s">
        <v>818</v>
      </c>
      <c r="E505" t="s">
        <v>23</v>
      </c>
      <c r="F505" t="s">
        <v>24</v>
      </c>
      <c r="G505" t="s">
        <v>34</v>
      </c>
      <c r="H505">
        <v>180</v>
      </c>
      <c r="I505">
        <v>28</v>
      </c>
      <c r="J505">
        <v>2</v>
      </c>
      <c r="K505">
        <v>2</v>
      </c>
      <c r="L505">
        <v>0</v>
      </c>
      <c r="M505">
        <v>1</v>
      </c>
      <c r="N505">
        <v>1</v>
      </c>
      <c r="O505">
        <v>1</v>
      </c>
      <c r="P505">
        <v>0</v>
      </c>
      <c r="Q505">
        <v>4</v>
      </c>
      <c r="R505">
        <v>1</v>
      </c>
      <c r="S505">
        <v>10</v>
      </c>
      <c r="T505">
        <v>40</v>
      </c>
    </row>
    <row r="506" spans="1:20" x14ac:dyDescent="0.35">
      <c r="A506" s="2" t="s">
        <v>815</v>
      </c>
      <c r="B506" t="s">
        <v>819</v>
      </c>
      <c r="C506" t="s">
        <v>817</v>
      </c>
      <c r="D506" t="s">
        <v>820</v>
      </c>
      <c r="E506" t="s">
        <v>23</v>
      </c>
      <c r="F506" t="s">
        <v>24</v>
      </c>
      <c r="G506" t="s">
        <v>34</v>
      </c>
      <c r="H506">
        <v>180</v>
      </c>
      <c r="I506">
        <v>40</v>
      </c>
      <c r="J506">
        <v>3</v>
      </c>
      <c r="K506">
        <v>3</v>
      </c>
      <c r="L506">
        <v>0</v>
      </c>
      <c r="M506">
        <v>3</v>
      </c>
      <c r="N506">
        <v>1</v>
      </c>
      <c r="O506">
        <v>3</v>
      </c>
      <c r="P506">
        <v>0</v>
      </c>
      <c r="Q506">
        <v>6</v>
      </c>
      <c r="R506">
        <v>1</v>
      </c>
      <c r="S506">
        <v>17</v>
      </c>
      <c r="T506">
        <v>60</v>
      </c>
    </row>
    <row r="507" spans="1:20" x14ac:dyDescent="0.35">
      <c r="A507" s="2" t="s">
        <v>815</v>
      </c>
      <c r="B507" t="s">
        <v>821</v>
      </c>
      <c r="C507" t="s">
        <v>817</v>
      </c>
      <c r="D507" t="s">
        <v>822</v>
      </c>
      <c r="E507" t="s">
        <v>23</v>
      </c>
      <c r="F507" t="s">
        <v>24</v>
      </c>
      <c r="G507" t="s">
        <v>34</v>
      </c>
      <c r="H507">
        <v>180</v>
      </c>
      <c r="I507">
        <v>32</v>
      </c>
      <c r="J507">
        <v>0</v>
      </c>
      <c r="K507">
        <v>1</v>
      </c>
      <c r="L507">
        <v>0</v>
      </c>
      <c r="M507">
        <v>1</v>
      </c>
      <c r="N507">
        <v>0</v>
      </c>
      <c r="O507">
        <v>0</v>
      </c>
      <c r="P507">
        <v>0</v>
      </c>
      <c r="Q507">
        <v>1</v>
      </c>
      <c r="R507">
        <v>0</v>
      </c>
      <c r="S507">
        <v>3</v>
      </c>
      <c r="T507">
        <v>35</v>
      </c>
    </row>
    <row r="508" spans="1:20" x14ac:dyDescent="0.35">
      <c r="A508" s="2" t="s">
        <v>815</v>
      </c>
      <c r="B508" t="s">
        <v>823</v>
      </c>
      <c r="C508" t="s">
        <v>817</v>
      </c>
      <c r="D508" t="s">
        <v>824</v>
      </c>
      <c r="E508" t="s">
        <v>23</v>
      </c>
      <c r="F508" t="s">
        <v>24</v>
      </c>
      <c r="G508" t="s">
        <v>34</v>
      </c>
      <c r="H508">
        <v>180</v>
      </c>
      <c r="I508">
        <v>43</v>
      </c>
      <c r="J508">
        <v>3</v>
      </c>
      <c r="K508">
        <v>3</v>
      </c>
      <c r="L508">
        <v>0</v>
      </c>
      <c r="M508">
        <v>3</v>
      </c>
      <c r="N508">
        <v>1</v>
      </c>
      <c r="O508">
        <v>1</v>
      </c>
      <c r="P508">
        <v>0</v>
      </c>
      <c r="Q508">
        <v>3</v>
      </c>
      <c r="R508">
        <v>1</v>
      </c>
      <c r="S508">
        <v>12</v>
      </c>
      <c r="T508">
        <v>58</v>
      </c>
    </row>
    <row r="509" spans="1:20" x14ac:dyDescent="0.35">
      <c r="A509" s="2" t="s">
        <v>815</v>
      </c>
      <c r="B509" t="s">
        <v>825</v>
      </c>
      <c r="C509" t="s">
        <v>817</v>
      </c>
      <c r="D509" t="s">
        <v>826</v>
      </c>
      <c r="E509" t="s">
        <v>23</v>
      </c>
      <c r="F509" t="s">
        <v>24</v>
      </c>
      <c r="G509" t="s">
        <v>34</v>
      </c>
      <c r="H509">
        <v>180</v>
      </c>
      <c r="I509">
        <v>45</v>
      </c>
      <c r="J509">
        <v>3</v>
      </c>
      <c r="K509">
        <v>3</v>
      </c>
      <c r="L509">
        <v>0</v>
      </c>
      <c r="M509">
        <v>4</v>
      </c>
      <c r="N509">
        <v>0</v>
      </c>
      <c r="O509">
        <v>0</v>
      </c>
      <c r="P509">
        <v>0</v>
      </c>
      <c r="Q509">
        <v>5</v>
      </c>
      <c r="R509">
        <v>1</v>
      </c>
      <c r="S509">
        <v>13</v>
      </c>
      <c r="T509">
        <v>61</v>
      </c>
    </row>
    <row r="510" spans="1:20" x14ac:dyDescent="0.35">
      <c r="A510" s="2" t="s">
        <v>815</v>
      </c>
      <c r="B510" t="s">
        <v>88</v>
      </c>
      <c r="C510" t="s">
        <v>817</v>
      </c>
      <c r="D510" t="s">
        <v>90</v>
      </c>
      <c r="E510" t="s">
        <v>23</v>
      </c>
      <c r="F510" t="s">
        <v>24</v>
      </c>
      <c r="G510" t="s">
        <v>34</v>
      </c>
      <c r="H510">
        <v>180</v>
      </c>
      <c r="I510">
        <v>81</v>
      </c>
      <c r="J510">
        <v>5</v>
      </c>
      <c r="K510">
        <v>5</v>
      </c>
      <c r="L510">
        <v>1</v>
      </c>
      <c r="M510">
        <v>5</v>
      </c>
      <c r="N510">
        <v>0</v>
      </c>
      <c r="O510">
        <v>1</v>
      </c>
      <c r="P510">
        <v>0</v>
      </c>
      <c r="Q510">
        <v>1</v>
      </c>
      <c r="R510">
        <v>1</v>
      </c>
      <c r="S510">
        <v>14</v>
      </c>
      <c r="T510">
        <v>100</v>
      </c>
    </row>
    <row r="511" spans="1:20" x14ac:dyDescent="0.35">
      <c r="A511" s="2" t="s">
        <v>815</v>
      </c>
      <c r="B511" t="s">
        <v>172</v>
      </c>
      <c r="C511" t="s">
        <v>817</v>
      </c>
      <c r="D511" t="s">
        <v>173</v>
      </c>
      <c r="E511" t="s">
        <v>23</v>
      </c>
      <c r="F511" t="s">
        <v>24</v>
      </c>
      <c r="G511" t="s">
        <v>34</v>
      </c>
      <c r="H511">
        <v>180</v>
      </c>
      <c r="I511">
        <v>36</v>
      </c>
      <c r="J511">
        <v>3</v>
      </c>
      <c r="K511">
        <v>3</v>
      </c>
      <c r="L511">
        <v>0</v>
      </c>
      <c r="M511">
        <v>4</v>
      </c>
      <c r="N511">
        <v>1</v>
      </c>
      <c r="O511">
        <v>4</v>
      </c>
      <c r="P511">
        <v>0</v>
      </c>
      <c r="Q511">
        <v>8</v>
      </c>
      <c r="R511">
        <v>1</v>
      </c>
      <c r="S511">
        <v>21</v>
      </c>
      <c r="T511">
        <v>60</v>
      </c>
    </row>
    <row r="512" spans="1:20" x14ac:dyDescent="0.35">
      <c r="A512" s="2" t="s">
        <v>815</v>
      </c>
      <c r="B512" t="s">
        <v>827</v>
      </c>
      <c r="C512" t="s">
        <v>817</v>
      </c>
      <c r="D512" t="s">
        <v>828</v>
      </c>
      <c r="E512" t="s">
        <v>23</v>
      </c>
      <c r="F512" t="s">
        <v>24</v>
      </c>
      <c r="G512" t="s">
        <v>34</v>
      </c>
      <c r="H512">
        <v>180</v>
      </c>
      <c r="I512">
        <v>33</v>
      </c>
      <c r="J512">
        <v>3</v>
      </c>
      <c r="K512">
        <v>3</v>
      </c>
      <c r="L512">
        <v>1</v>
      </c>
      <c r="M512">
        <v>3</v>
      </c>
      <c r="N512">
        <v>1</v>
      </c>
      <c r="O512">
        <v>3</v>
      </c>
      <c r="P512">
        <v>0</v>
      </c>
      <c r="Q512">
        <v>3</v>
      </c>
      <c r="R512">
        <v>1</v>
      </c>
      <c r="S512">
        <v>15</v>
      </c>
      <c r="T512">
        <v>51</v>
      </c>
    </row>
    <row r="513" spans="1:20" x14ac:dyDescent="0.35">
      <c r="A513" s="2" t="s">
        <v>815</v>
      </c>
      <c r="B513" t="s">
        <v>829</v>
      </c>
      <c r="C513" t="s">
        <v>817</v>
      </c>
      <c r="D513" t="s">
        <v>830</v>
      </c>
      <c r="E513" t="s">
        <v>23</v>
      </c>
      <c r="F513" t="s">
        <v>24</v>
      </c>
      <c r="G513" t="s">
        <v>34</v>
      </c>
      <c r="H513">
        <v>180</v>
      </c>
      <c r="I513">
        <v>20</v>
      </c>
      <c r="J513">
        <v>1</v>
      </c>
      <c r="K513">
        <v>2</v>
      </c>
      <c r="L513">
        <v>1</v>
      </c>
      <c r="M513">
        <v>1</v>
      </c>
      <c r="N513">
        <v>1</v>
      </c>
      <c r="O513">
        <v>1</v>
      </c>
      <c r="P513">
        <v>0</v>
      </c>
      <c r="Q513">
        <v>0</v>
      </c>
      <c r="R513">
        <v>1</v>
      </c>
      <c r="S513">
        <v>7</v>
      </c>
      <c r="T513">
        <v>28</v>
      </c>
    </row>
    <row r="514" spans="1:20" x14ac:dyDescent="0.35">
      <c r="A514" s="2" t="s">
        <v>815</v>
      </c>
      <c r="B514" t="s">
        <v>176</v>
      </c>
      <c r="C514" t="s">
        <v>817</v>
      </c>
      <c r="D514" t="s">
        <v>177</v>
      </c>
      <c r="E514" t="s">
        <v>23</v>
      </c>
      <c r="F514" t="s">
        <v>24</v>
      </c>
      <c r="G514" t="s">
        <v>34</v>
      </c>
      <c r="H514">
        <v>180</v>
      </c>
      <c r="I514">
        <v>48</v>
      </c>
      <c r="J514">
        <v>0</v>
      </c>
      <c r="K514">
        <v>2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2</v>
      </c>
      <c r="T514">
        <v>50</v>
      </c>
    </row>
    <row r="515" spans="1:20" x14ac:dyDescent="0.35">
      <c r="A515" s="2" t="s">
        <v>815</v>
      </c>
      <c r="B515" t="s">
        <v>831</v>
      </c>
      <c r="C515" t="s">
        <v>817</v>
      </c>
      <c r="D515" t="s">
        <v>832</v>
      </c>
      <c r="E515" t="s">
        <v>23</v>
      </c>
      <c r="F515" t="s">
        <v>24</v>
      </c>
      <c r="G515" t="s">
        <v>34</v>
      </c>
      <c r="H515">
        <v>180</v>
      </c>
      <c r="I515">
        <v>33</v>
      </c>
      <c r="J515">
        <v>2</v>
      </c>
      <c r="K515">
        <v>2</v>
      </c>
      <c r="L515">
        <v>0</v>
      </c>
      <c r="M515">
        <v>2</v>
      </c>
      <c r="N515">
        <v>1</v>
      </c>
      <c r="O515">
        <v>1</v>
      </c>
      <c r="P515">
        <v>0</v>
      </c>
      <c r="Q515">
        <v>2</v>
      </c>
      <c r="R515">
        <v>2</v>
      </c>
      <c r="S515">
        <v>10</v>
      </c>
      <c r="T515">
        <v>45</v>
      </c>
    </row>
    <row r="516" spans="1:20" x14ac:dyDescent="0.35">
      <c r="A516" s="2" t="s">
        <v>815</v>
      </c>
      <c r="B516" t="s">
        <v>97</v>
      </c>
      <c r="C516" t="s">
        <v>817</v>
      </c>
      <c r="D516" t="s">
        <v>98</v>
      </c>
      <c r="E516" t="s">
        <v>23</v>
      </c>
      <c r="F516" t="s">
        <v>24</v>
      </c>
      <c r="G516" t="s">
        <v>34</v>
      </c>
      <c r="H516">
        <v>180</v>
      </c>
      <c r="I516">
        <v>55</v>
      </c>
      <c r="J516">
        <v>4</v>
      </c>
      <c r="K516">
        <v>3</v>
      </c>
      <c r="L516">
        <v>1</v>
      </c>
      <c r="M516">
        <v>4</v>
      </c>
      <c r="N516">
        <v>2</v>
      </c>
      <c r="O516">
        <v>1</v>
      </c>
      <c r="P516">
        <v>0</v>
      </c>
      <c r="Q516">
        <v>8</v>
      </c>
      <c r="R516">
        <v>2</v>
      </c>
      <c r="S516">
        <v>21</v>
      </c>
      <c r="T516">
        <v>80</v>
      </c>
    </row>
    <row r="517" spans="1:20" x14ac:dyDescent="0.35">
      <c r="A517" s="2" t="s">
        <v>815</v>
      </c>
      <c r="B517" t="s">
        <v>833</v>
      </c>
      <c r="C517" t="s">
        <v>817</v>
      </c>
      <c r="D517" t="s">
        <v>834</v>
      </c>
      <c r="E517" t="s">
        <v>23</v>
      </c>
      <c r="F517" t="s">
        <v>24</v>
      </c>
      <c r="G517" t="s">
        <v>34</v>
      </c>
      <c r="H517">
        <v>180</v>
      </c>
      <c r="I517">
        <v>20</v>
      </c>
      <c r="J517">
        <v>2</v>
      </c>
      <c r="K517">
        <v>2</v>
      </c>
      <c r="L517">
        <v>0</v>
      </c>
      <c r="M517">
        <v>1</v>
      </c>
      <c r="N517">
        <v>1</v>
      </c>
      <c r="O517">
        <v>0</v>
      </c>
      <c r="P517">
        <v>0</v>
      </c>
      <c r="Q517">
        <v>6</v>
      </c>
      <c r="R517">
        <v>1</v>
      </c>
      <c r="S517">
        <v>11</v>
      </c>
      <c r="T517">
        <v>33</v>
      </c>
    </row>
    <row r="518" spans="1:20" x14ac:dyDescent="0.35">
      <c r="A518" s="2" t="s">
        <v>835</v>
      </c>
      <c r="B518" t="s">
        <v>285</v>
      </c>
      <c r="C518" t="s">
        <v>836</v>
      </c>
      <c r="D518" t="s">
        <v>286</v>
      </c>
      <c r="E518" t="s">
        <v>23</v>
      </c>
      <c r="F518" t="s">
        <v>24</v>
      </c>
      <c r="G518" t="s">
        <v>34</v>
      </c>
      <c r="H518">
        <v>180</v>
      </c>
      <c r="I518">
        <v>25</v>
      </c>
      <c r="J518">
        <v>2</v>
      </c>
      <c r="K518">
        <v>2</v>
      </c>
      <c r="L518">
        <v>1</v>
      </c>
      <c r="M518">
        <v>2</v>
      </c>
      <c r="N518">
        <v>1</v>
      </c>
      <c r="O518">
        <v>1</v>
      </c>
      <c r="P518">
        <v>0</v>
      </c>
      <c r="Q518">
        <v>5</v>
      </c>
      <c r="R518">
        <v>1</v>
      </c>
      <c r="S518">
        <v>13</v>
      </c>
      <c r="T518">
        <v>40</v>
      </c>
    </row>
    <row r="519" spans="1:20" x14ac:dyDescent="0.35">
      <c r="A519" s="2" t="s">
        <v>835</v>
      </c>
      <c r="B519" t="s">
        <v>103</v>
      </c>
      <c r="C519" t="s">
        <v>836</v>
      </c>
      <c r="D519" t="s">
        <v>104</v>
      </c>
      <c r="E519" t="s">
        <v>23</v>
      </c>
      <c r="F519" t="s">
        <v>24</v>
      </c>
      <c r="G519" t="s">
        <v>34</v>
      </c>
      <c r="H519">
        <v>180</v>
      </c>
      <c r="I519">
        <v>45</v>
      </c>
      <c r="J519">
        <v>3</v>
      </c>
      <c r="K519">
        <v>4</v>
      </c>
      <c r="L519">
        <v>0</v>
      </c>
      <c r="M519">
        <v>1</v>
      </c>
      <c r="N519">
        <v>3</v>
      </c>
      <c r="O519">
        <v>0</v>
      </c>
      <c r="P519">
        <v>0</v>
      </c>
      <c r="Q519">
        <v>0</v>
      </c>
      <c r="R519">
        <v>4</v>
      </c>
      <c r="S519">
        <v>12</v>
      </c>
      <c r="T519">
        <v>60</v>
      </c>
    </row>
    <row r="520" spans="1:20" x14ac:dyDescent="0.35">
      <c r="A520" s="2" t="s">
        <v>835</v>
      </c>
      <c r="B520" t="s">
        <v>105</v>
      </c>
      <c r="C520" t="s">
        <v>836</v>
      </c>
      <c r="D520" t="s">
        <v>106</v>
      </c>
      <c r="E520" t="s">
        <v>23</v>
      </c>
      <c r="F520" t="s">
        <v>24</v>
      </c>
      <c r="G520" t="s">
        <v>34</v>
      </c>
      <c r="H520">
        <v>180</v>
      </c>
      <c r="I520">
        <v>25</v>
      </c>
      <c r="J520">
        <v>2</v>
      </c>
      <c r="K520">
        <v>2</v>
      </c>
      <c r="L520">
        <v>1</v>
      </c>
      <c r="M520">
        <v>2</v>
      </c>
      <c r="N520">
        <v>1</v>
      </c>
      <c r="O520">
        <v>1</v>
      </c>
      <c r="P520">
        <v>0</v>
      </c>
      <c r="Q520">
        <v>5</v>
      </c>
      <c r="R520">
        <v>1</v>
      </c>
      <c r="S520">
        <v>13</v>
      </c>
      <c r="T520">
        <v>40</v>
      </c>
    </row>
    <row r="521" spans="1:20" x14ac:dyDescent="0.35">
      <c r="A521" s="2" t="s">
        <v>835</v>
      </c>
      <c r="B521" t="s">
        <v>107</v>
      </c>
      <c r="C521" t="s">
        <v>836</v>
      </c>
      <c r="D521" t="s">
        <v>108</v>
      </c>
      <c r="E521" t="s">
        <v>23</v>
      </c>
      <c r="F521" t="s">
        <v>24</v>
      </c>
      <c r="G521" t="s">
        <v>34</v>
      </c>
      <c r="H521">
        <v>180</v>
      </c>
      <c r="I521">
        <v>25</v>
      </c>
      <c r="J521">
        <v>2</v>
      </c>
      <c r="K521">
        <v>2</v>
      </c>
      <c r="L521">
        <v>1</v>
      </c>
      <c r="M521">
        <v>2</v>
      </c>
      <c r="N521">
        <v>1</v>
      </c>
      <c r="O521">
        <v>1</v>
      </c>
      <c r="P521">
        <v>0</v>
      </c>
      <c r="Q521">
        <v>5</v>
      </c>
      <c r="R521">
        <v>1</v>
      </c>
      <c r="S521">
        <v>13</v>
      </c>
      <c r="T521">
        <v>40</v>
      </c>
    </row>
    <row r="522" spans="1:20" x14ac:dyDescent="0.35">
      <c r="A522" s="2" t="s">
        <v>835</v>
      </c>
      <c r="B522" t="s">
        <v>109</v>
      </c>
      <c r="C522" t="s">
        <v>836</v>
      </c>
      <c r="D522" t="s">
        <v>110</v>
      </c>
      <c r="E522" t="s">
        <v>23</v>
      </c>
      <c r="F522" t="s">
        <v>24</v>
      </c>
      <c r="G522" t="s">
        <v>34</v>
      </c>
      <c r="H522">
        <v>180</v>
      </c>
      <c r="I522">
        <v>25</v>
      </c>
      <c r="J522">
        <v>2</v>
      </c>
      <c r="K522">
        <v>2</v>
      </c>
      <c r="L522">
        <v>1</v>
      </c>
      <c r="M522">
        <v>2</v>
      </c>
      <c r="N522">
        <v>1</v>
      </c>
      <c r="O522">
        <v>1</v>
      </c>
      <c r="P522">
        <v>0</v>
      </c>
      <c r="Q522">
        <v>5</v>
      </c>
      <c r="R522">
        <v>1</v>
      </c>
      <c r="S522">
        <v>13</v>
      </c>
      <c r="T522">
        <v>40</v>
      </c>
    </row>
    <row r="523" spans="1:20" x14ac:dyDescent="0.35">
      <c r="A523" s="2" t="s">
        <v>837</v>
      </c>
      <c r="B523" t="s">
        <v>838</v>
      </c>
      <c r="C523" t="s">
        <v>839</v>
      </c>
      <c r="D523" t="s">
        <v>840</v>
      </c>
      <c r="E523" t="s">
        <v>23</v>
      </c>
      <c r="F523" t="s">
        <v>24</v>
      </c>
      <c r="G523" t="s">
        <v>34</v>
      </c>
      <c r="H523">
        <v>180</v>
      </c>
      <c r="I523">
        <v>26</v>
      </c>
      <c r="J523">
        <v>0</v>
      </c>
      <c r="K523">
        <v>3</v>
      </c>
      <c r="L523">
        <v>2</v>
      </c>
      <c r="M523">
        <v>3</v>
      </c>
      <c r="N523">
        <v>2</v>
      </c>
      <c r="O523">
        <v>2</v>
      </c>
      <c r="P523">
        <v>0</v>
      </c>
      <c r="Q523">
        <v>1</v>
      </c>
      <c r="R523">
        <v>2</v>
      </c>
      <c r="S523">
        <v>15</v>
      </c>
      <c r="T523">
        <v>41</v>
      </c>
    </row>
    <row r="524" spans="1:20" x14ac:dyDescent="0.35">
      <c r="A524" s="2" t="s">
        <v>837</v>
      </c>
      <c r="B524" t="s">
        <v>841</v>
      </c>
      <c r="C524" t="s">
        <v>839</v>
      </c>
      <c r="D524" t="s">
        <v>842</v>
      </c>
      <c r="E524" t="s">
        <v>23</v>
      </c>
      <c r="F524" t="s">
        <v>24</v>
      </c>
      <c r="G524" t="s">
        <v>34</v>
      </c>
      <c r="H524">
        <v>180</v>
      </c>
      <c r="I524">
        <v>45</v>
      </c>
      <c r="J524">
        <v>0</v>
      </c>
      <c r="K524">
        <v>4</v>
      </c>
      <c r="L524">
        <v>2</v>
      </c>
      <c r="M524">
        <v>1</v>
      </c>
      <c r="N524">
        <v>1</v>
      </c>
      <c r="O524">
        <v>3</v>
      </c>
      <c r="P524">
        <v>0</v>
      </c>
      <c r="Q524">
        <v>4</v>
      </c>
      <c r="R524">
        <v>3</v>
      </c>
      <c r="S524">
        <v>18</v>
      </c>
      <c r="T524">
        <v>63</v>
      </c>
    </row>
    <row r="525" spans="1:20" x14ac:dyDescent="0.35">
      <c r="A525" s="2" t="s">
        <v>837</v>
      </c>
      <c r="B525" t="s">
        <v>309</v>
      </c>
      <c r="C525" t="s">
        <v>839</v>
      </c>
      <c r="D525" t="s">
        <v>310</v>
      </c>
      <c r="E525" t="s">
        <v>23</v>
      </c>
      <c r="F525" t="s">
        <v>24</v>
      </c>
      <c r="G525" t="s">
        <v>34</v>
      </c>
      <c r="H525">
        <v>180</v>
      </c>
      <c r="I525">
        <v>64</v>
      </c>
      <c r="J525">
        <v>0</v>
      </c>
      <c r="K525">
        <v>3</v>
      </c>
      <c r="L525">
        <v>4</v>
      </c>
      <c r="M525">
        <v>4</v>
      </c>
      <c r="N525">
        <v>5</v>
      </c>
      <c r="O525">
        <v>3</v>
      </c>
      <c r="P525">
        <v>0</v>
      </c>
      <c r="Q525">
        <v>7</v>
      </c>
      <c r="R525">
        <v>7</v>
      </c>
      <c r="S525">
        <v>33</v>
      </c>
      <c r="T525">
        <v>97</v>
      </c>
    </row>
    <row r="526" spans="1:20" x14ac:dyDescent="0.35">
      <c r="A526" s="2" t="s">
        <v>837</v>
      </c>
      <c r="B526" t="s">
        <v>214</v>
      </c>
      <c r="C526" t="s">
        <v>839</v>
      </c>
      <c r="D526" t="s">
        <v>216</v>
      </c>
      <c r="E526" t="s">
        <v>23</v>
      </c>
      <c r="F526" t="s">
        <v>24</v>
      </c>
      <c r="G526" t="s">
        <v>34</v>
      </c>
      <c r="H526">
        <v>180</v>
      </c>
      <c r="I526">
        <v>37</v>
      </c>
      <c r="J526">
        <v>0</v>
      </c>
      <c r="K526">
        <v>3</v>
      </c>
      <c r="L526">
        <v>1</v>
      </c>
      <c r="M526">
        <v>1</v>
      </c>
      <c r="N526">
        <v>1</v>
      </c>
      <c r="O526">
        <v>3</v>
      </c>
      <c r="P526">
        <v>0</v>
      </c>
      <c r="Q526">
        <v>2</v>
      </c>
      <c r="R526">
        <v>5</v>
      </c>
      <c r="S526">
        <v>16</v>
      </c>
      <c r="T526">
        <v>53</v>
      </c>
    </row>
    <row r="527" spans="1:20" x14ac:dyDescent="0.35">
      <c r="A527" s="2" t="s">
        <v>837</v>
      </c>
      <c r="B527" t="s">
        <v>79</v>
      </c>
      <c r="C527" t="s">
        <v>839</v>
      </c>
      <c r="D527" t="s">
        <v>80</v>
      </c>
      <c r="E527" t="s">
        <v>23</v>
      </c>
      <c r="F527" t="s">
        <v>24</v>
      </c>
      <c r="G527" t="s">
        <v>34</v>
      </c>
      <c r="H527">
        <v>180</v>
      </c>
      <c r="I527">
        <v>65</v>
      </c>
      <c r="J527">
        <v>0</v>
      </c>
      <c r="K527">
        <v>3</v>
      </c>
      <c r="L527">
        <v>0</v>
      </c>
      <c r="M527">
        <v>8</v>
      </c>
      <c r="N527">
        <v>4</v>
      </c>
      <c r="O527">
        <v>0</v>
      </c>
      <c r="P527">
        <v>0</v>
      </c>
      <c r="Q527">
        <v>0</v>
      </c>
      <c r="R527">
        <v>0</v>
      </c>
      <c r="S527">
        <v>15</v>
      </c>
      <c r="T527">
        <v>80</v>
      </c>
    </row>
    <row r="528" spans="1:20" x14ac:dyDescent="0.35">
      <c r="A528" s="2" t="s">
        <v>837</v>
      </c>
      <c r="B528" t="s">
        <v>133</v>
      </c>
      <c r="C528" t="s">
        <v>839</v>
      </c>
      <c r="D528" t="s">
        <v>134</v>
      </c>
      <c r="E528" t="s">
        <v>23</v>
      </c>
      <c r="F528" t="s">
        <v>24</v>
      </c>
      <c r="G528" t="s">
        <v>34</v>
      </c>
      <c r="H528">
        <v>180</v>
      </c>
      <c r="I528">
        <v>64</v>
      </c>
      <c r="J528">
        <v>0</v>
      </c>
      <c r="K528">
        <v>9</v>
      </c>
      <c r="L528">
        <v>1</v>
      </c>
      <c r="M528">
        <v>5</v>
      </c>
      <c r="N528">
        <v>2</v>
      </c>
      <c r="O528">
        <v>2</v>
      </c>
      <c r="P528">
        <v>0</v>
      </c>
      <c r="Q528">
        <v>4</v>
      </c>
      <c r="R528">
        <v>3</v>
      </c>
      <c r="S528">
        <v>26</v>
      </c>
      <c r="T528">
        <v>90</v>
      </c>
    </row>
    <row r="529" spans="1:20" x14ac:dyDescent="0.35">
      <c r="A529" s="2" t="s">
        <v>837</v>
      </c>
      <c r="B529" t="s">
        <v>843</v>
      </c>
      <c r="C529" t="s">
        <v>839</v>
      </c>
      <c r="D529" t="s">
        <v>844</v>
      </c>
      <c r="E529" t="s">
        <v>23</v>
      </c>
      <c r="F529" t="s">
        <v>24</v>
      </c>
      <c r="G529" t="s">
        <v>34</v>
      </c>
      <c r="H529">
        <v>180</v>
      </c>
      <c r="I529">
        <v>67</v>
      </c>
      <c r="J529">
        <v>1</v>
      </c>
      <c r="K529">
        <v>1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1</v>
      </c>
      <c r="S529">
        <v>2</v>
      </c>
      <c r="T529">
        <v>70</v>
      </c>
    </row>
    <row r="530" spans="1:20" x14ac:dyDescent="0.35">
      <c r="A530" s="2" t="s">
        <v>845</v>
      </c>
      <c r="B530" t="s">
        <v>20</v>
      </c>
      <c r="C530" t="s">
        <v>846</v>
      </c>
      <c r="D530" t="s">
        <v>22</v>
      </c>
      <c r="E530" t="s">
        <v>23</v>
      </c>
      <c r="F530" t="s">
        <v>24</v>
      </c>
      <c r="G530" t="s">
        <v>25</v>
      </c>
      <c r="H530">
        <v>240</v>
      </c>
      <c r="I530">
        <v>90</v>
      </c>
      <c r="J530">
        <v>1</v>
      </c>
      <c r="K530">
        <v>5</v>
      </c>
      <c r="L530">
        <v>0</v>
      </c>
      <c r="M530">
        <v>0</v>
      </c>
      <c r="N530">
        <v>1</v>
      </c>
      <c r="O530">
        <v>0</v>
      </c>
      <c r="P530">
        <v>0</v>
      </c>
      <c r="Q530">
        <v>2</v>
      </c>
      <c r="R530">
        <v>3</v>
      </c>
      <c r="S530">
        <v>11</v>
      </c>
      <c r="T530">
        <v>102</v>
      </c>
    </row>
    <row r="531" spans="1:20" x14ac:dyDescent="0.35">
      <c r="A531" s="2" t="s">
        <v>847</v>
      </c>
      <c r="B531" t="s">
        <v>848</v>
      </c>
      <c r="C531" t="s">
        <v>849</v>
      </c>
      <c r="D531" t="s">
        <v>850</v>
      </c>
      <c r="E531" t="s">
        <v>23</v>
      </c>
      <c r="F531" t="s">
        <v>24</v>
      </c>
      <c r="G531" t="s">
        <v>34</v>
      </c>
      <c r="H531">
        <v>180</v>
      </c>
      <c r="I531">
        <v>36</v>
      </c>
      <c r="J531">
        <v>1</v>
      </c>
      <c r="K531">
        <v>0</v>
      </c>
      <c r="L531">
        <v>0</v>
      </c>
      <c r="M531">
        <v>2</v>
      </c>
      <c r="N531">
        <v>0</v>
      </c>
      <c r="O531">
        <v>0</v>
      </c>
      <c r="P531">
        <v>0</v>
      </c>
      <c r="Q531">
        <v>1</v>
      </c>
      <c r="R531">
        <v>0</v>
      </c>
      <c r="S531">
        <v>3</v>
      </c>
      <c r="T531">
        <v>40</v>
      </c>
    </row>
    <row r="532" spans="1:20" x14ac:dyDescent="0.35">
      <c r="A532" s="2" t="s">
        <v>847</v>
      </c>
      <c r="B532" t="s">
        <v>223</v>
      </c>
      <c r="C532" t="s">
        <v>849</v>
      </c>
      <c r="D532" t="s">
        <v>224</v>
      </c>
      <c r="E532" t="s">
        <v>23</v>
      </c>
      <c r="F532" t="s">
        <v>24</v>
      </c>
      <c r="G532" t="s">
        <v>34</v>
      </c>
      <c r="H532">
        <v>180</v>
      </c>
      <c r="I532">
        <v>35</v>
      </c>
      <c r="J532">
        <v>1</v>
      </c>
      <c r="K532">
        <v>1</v>
      </c>
      <c r="L532">
        <v>0</v>
      </c>
      <c r="M532">
        <v>2</v>
      </c>
      <c r="N532">
        <v>0</v>
      </c>
      <c r="O532">
        <v>1</v>
      </c>
      <c r="P532">
        <v>0</v>
      </c>
      <c r="Q532">
        <v>2</v>
      </c>
      <c r="R532">
        <v>1</v>
      </c>
      <c r="S532">
        <v>7</v>
      </c>
      <c r="T532">
        <v>43</v>
      </c>
    </row>
    <row r="533" spans="1:20" x14ac:dyDescent="0.35">
      <c r="A533" s="2" t="s">
        <v>847</v>
      </c>
      <c r="B533" t="s">
        <v>851</v>
      </c>
      <c r="C533" t="s">
        <v>849</v>
      </c>
      <c r="D533" t="s">
        <v>852</v>
      </c>
      <c r="E533" t="s">
        <v>23</v>
      </c>
      <c r="F533" t="s">
        <v>24</v>
      </c>
      <c r="G533" t="s">
        <v>34</v>
      </c>
      <c r="H533">
        <v>180</v>
      </c>
      <c r="I533">
        <v>23</v>
      </c>
      <c r="J533">
        <v>2</v>
      </c>
      <c r="K533">
        <v>2</v>
      </c>
      <c r="L533">
        <v>0</v>
      </c>
      <c r="M533">
        <v>2</v>
      </c>
      <c r="N533">
        <v>1</v>
      </c>
      <c r="O533">
        <v>2</v>
      </c>
      <c r="P533">
        <v>0</v>
      </c>
      <c r="Q533">
        <v>6</v>
      </c>
      <c r="R533">
        <v>2</v>
      </c>
      <c r="S533">
        <v>15</v>
      </c>
      <c r="T533">
        <v>40</v>
      </c>
    </row>
    <row r="534" spans="1:20" x14ac:dyDescent="0.35">
      <c r="A534" s="2" t="s">
        <v>847</v>
      </c>
      <c r="B534" t="s">
        <v>853</v>
      </c>
      <c r="C534" t="s">
        <v>849</v>
      </c>
      <c r="D534" t="s">
        <v>854</v>
      </c>
      <c r="E534" t="s">
        <v>23</v>
      </c>
      <c r="F534" t="s">
        <v>24</v>
      </c>
      <c r="G534" t="s">
        <v>34</v>
      </c>
      <c r="H534">
        <v>180</v>
      </c>
      <c r="I534">
        <v>21</v>
      </c>
      <c r="J534">
        <v>2</v>
      </c>
      <c r="K534">
        <v>5</v>
      </c>
      <c r="L534">
        <v>0</v>
      </c>
      <c r="M534">
        <v>2</v>
      </c>
      <c r="N534">
        <v>1</v>
      </c>
      <c r="O534">
        <v>2</v>
      </c>
      <c r="P534">
        <v>0</v>
      </c>
      <c r="Q534">
        <v>5</v>
      </c>
      <c r="R534">
        <v>2</v>
      </c>
      <c r="S534">
        <v>17</v>
      </c>
      <c r="T534">
        <v>40</v>
      </c>
    </row>
    <row r="535" spans="1:20" x14ac:dyDescent="0.35">
      <c r="A535" s="2" t="s">
        <v>847</v>
      </c>
      <c r="B535" t="s">
        <v>855</v>
      </c>
      <c r="C535" t="s">
        <v>849</v>
      </c>
      <c r="D535" t="s">
        <v>856</v>
      </c>
      <c r="E535" t="s">
        <v>23</v>
      </c>
      <c r="F535" t="s">
        <v>24</v>
      </c>
      <c r="G535" t="s">
        <v>34</v>
      </c>
      <c r="H535">
        <v>180</v>
      </c>
      <c r="I535">
        <v>36</v>
      </c>
      <c r="J535">
        <v>3</v>
      </c>
      <c r="K535">
        <v>8</v>
      </c>
      <c r="L535">
        <v>0</v>
      </c>
      <c r="M535">
        <v>2</v>
      </c>
      <c r="N535">
        <v>2</v>
      </c>
      <c r="O535">
        <v>2</v>
      </c>
      <c r="P535">
        <v>0</v>
      </c>
      <c r="Q535">
        <v>2</v>
      </c>
      <c r="R535">
        <v>1</v>
      </c>
      <c r="S535">
        <v>17</v>
      </c>
      <c r="T535">
        <v>56</v>
      </c>
    </row>
    <row r="536" spans="1:20" x14ac:dyDescent="0.35">
      <c r="A536" s="2" t="s">
        <v>847</v>
      </c>
      <c r="B536" t="s">
        <v>81</v>
      </c>
      <c r="C536" t="s">
        <v>849</v>
      </c>
      <c r="D536" t="s">
        <v>82</v>
      </c>
      <c r="E536" t="s">
        <v>23</v>
      </c>
      <c r="F536" t="s">
        <v>24</v>
      </c>
      <c r="G536" t="s">
        <v>34</v>
      </c>
      <c r="H536">
        <v>180</v>
      </c>
      <c r="I536">
        <v>55</v>
      </c>
      <c r="J536">
        <v>1</v>
      </c>
      <c r="K536">
        <v>2</v>
      </c>
      <c r="L536">
        <v>0</v>
      </c>
      <c r="M536">
        <v>1</v>
      </c>
      <c r="N536">
        <v>0</v>
      </c>
      <c r="O536">
        <v>0</v>
      </c>
      <c r="P536">
        <v>0</v>
      </c>
      <c r="Q536">
        <v>0</v>
      </c>
      <c r="R536">
        <v>1</v>
      </c>
      <c r="S536">
        <v>4</v>
      </c>
      <c r="T536">
        <v>60</v>
      </c>
    </row>
    <row r="537" spans="1:20" x14ac:dyDescent="0.35">
      <c r="A537" s="2" t="s">
        <v>857</v>
      </c>
      <c r="B537" t="s">
        <v>858</v>
      </c>
      <c r="C537" t="s">
        <v>859</v>
      </c>
      <c r="D537" t="s">
        <v>860</v>
      </c>
      <c r="E537" t="s">
        <v>23</v>
      </c>
      <c r="F537" t="s">
        <v>24</v>
      </c>
      <c r="G537" t="s">
        <v>145</v>
      </c>
      <c r="H537">
        <v>180</v>
      </c>
      <c r="I537">
        <v>35</v>
      </c>
      <c r="J537">
        <v>1</v>
      </c>
      <c r="K537">
        <v>1</v>
      </c>
      <c r="L537">
        <v>1</v>
      </c>
      <c r="M537">
        <v>4</v>
      </c>
      <c r="N537">
        <v>2</v>
      </c>
      <c r="O537">
        <v>1</v>
      </c>
      <c r="P537">
        <v>0</v>
      </c>
      <c r="Q537">
        <v>8</v>
      </c>
      <c r="R537">
        <v>4</v>
      </c>
      <c r="S537">
        <v>21</v>
      </c>
      <c r="T537">
        <v>57</v>
      </c>
    </row>
    <row r="538" spans="1:20" x14ac:dyDescent="0.35">
      <c r="A538" s="2" t="s">
        <v>857</v>
      </c>
      <c r="B538" t="s">
        <v>161</v>
      </c>
      <c r="C538" t="s">
        <v>859</v>
      </c>
      <c r="D538" t="s">
        <v>163</v>
      </c>
      <c r="E538" t="s">
        <v>23</v>
      </c>
      <c r="F538" t="s">
        <v>24</v>
      </c>
      <c r="G538" t="s">
        <v>34</v>
      </c>
      <c r="H538">
        <v>180</v>
      </c>
      <c r="I538">
        <v>40</v>
      </c>
      <c r="J538">
        <v>1</v>
      </c>
      <c r="K538">
        <v>2</v>
      </c>
      <c r="L538">
        <v>1</v>
      </c>
      <c r="M538">
        <v>1</v>
      </c>
      <c r="N538">
        <v>2</v>
      </c>
      <c r="O538">
        <v>1</v>
      </c>
      <c r="P538">
        <v>0</v>
      </c>
      <c r="Q538">
        <v>1</v>
      </c>
      <c r="R538">
        <v>1</v>
      </c>
      <c r="S538">
        <v>9</v>
      </c>
      <c r="T538">
        <v>50</v>
      </c>
    </row>
    <row r="539" spans="1:20" x14ac:dyDescent="0.35">
      <c r="A539" s="2" t="s">
        <v>857</v>
      </c>
      <c r="B539" t="s">
        <v>164</v>
      </c>
      <c r="C539" t="s">
        <v>859</v>
      </c>
      <c r="D539" t="s">
        <v>165</v>
      </c>
      <c r="E539" t="s">
        <v>23</v>
      </c>
      <c r="F539" t="s">
        <v>24</v>
      </c>
      <c r="G539" t="s">
        <v>34</v>
      </c>
      <c r="H539">
        <v>180</v>
      </c>
      <c r="I539">
        <v>43</v>
      </c>
      <c r="J539">
        <v>1</v>
      </c>
      <c r="K539">
        <v>2</v>
      </c>
      <c r="L539">
        <v>1</v>
      </c>
      <c r="M539">
        <v>3</v>
      </c>
      <c r="N539">
        <v>1</v>
      </c>
      <c r="O539">
        <v>3</v>
      </c>
      <c r="P539">
        <v>0</v>
      </c>
      <c r="Q539">
        <v>11</v>
      </c>
      <c r="R539">
        <v>1</v>
      </c>
      <c r="S539">
        <v>22</v>
      </c>
      <c r="T539">
        <v>66</v>
      </c>
    </row>
    <row r="540" spans="1:20" x14ac:dyDescent="0.35">
      <c r="A540" s="2" t="s">
        <v>857</v>
      </c>
      <c r="B540" t="s">
        <v>542</v>
      </c>
      <c r="C540" t="s">
        <v>859</v>
      </c>
      <c r="D540" t="s">
        <v>543</v>
      </c>
      <c r="E540" t="s">
        <v>23</v>
      </c>
      <c r="F540" t="s">
        <v>24</v>
      </c>
      <c r="G540" t="s">
        <v>34</v>
      </c>
      <c r="H540">
        <v>180</v>
      </c>
      <c r="I540">
        <v>48</v>
      </c>
      <c r="J540">
        <v>1</v>
      </c>
      <c r="K540">
        <v>2</v>
      </c>
      <c r="L540">
        <v>1</v>
      </c>
      <c r="M540">
        <v>5</v>
      </c>
      <c r="N540">
        <v>1</v>
      </c>
      <c r="O540">
        <v>7</v>
      </c>
      <c r="P540">
        <v>0</v>
      </c>
      <c r="Q540">
        <v>2</v>
      </c>
      <c r="R540">
        <v>1</v>
      </c>
      <c r="S540">
        <v>19</v>
      </c>
      <c r="T540">
        <v>68</v>
      </c>
    </row>
    <row r="541" spans="1:20" x14ac:dyDescent="0.35">
      <c r="A541" s="2" t="s">
        <v>857</v>
      </c>
      <c r="B541" t="s">
        <v>88</v>
      </c>
      <c r="C541" t="s">
        <v>859</v>
      </c>
      <c r="D541" t="s">
        <v>90</v>
      </c>
      <c r="E541" t="s">
        <v>23</v>
      </c>
      <c r="F541" t="s">
        <v>24</v>
      </c>
      <c r="G541" t="s">
        <v>34</v>
      </c>
      <c r="H541">
        <v>180</v>
      </c>
      <c r="I541">
        <v>66</v>
      </c>
      <c r="J541">
        <v>3</v>
      </c>
      <c r="K541">
        <v>8</v>
      </c>
      <c r="L541">
        <v>1</v>
      </c>
      <c r="M541">
        <v>25</v>
      </c>
      <c r="N541">
        <v>4</v>
      </c>
      <c r="O541">
        <v>10</v>
      </c>
      <c r="P541">
        <v>0</v>
      </c>
      <c r="Q541">
        <v>9</v>
      </c>
      <c r="R541">
        <v>4</v>
      </c>
      <c r="S541">
        <v>61</v>
      </c>
      <c r="T541">
        <v>130</v>
      </c>
    </row>
    <row r="542" spans="1:20" x14ac:dyDescent="0.35">
      <c r="A542" s="2" t="s">
        <v>857</v>
      </c>
      <c r="B542" t="s">
        <v>172</v>
      </c>
      <c r="C542" t="s">
        <v>859</v>
      </c>
      <c r="D542" t="s">
        <v>173</v>
      </c>
      <c r="E542" t="s">
        <v>23</v>
      </c>
      <c r="F542" t="s">
        <v>24</v>
      </c>
      <c r="G542" t="s">
        <v>34</v>
      </c>
      <c r="H542">
        <v>180</v>
      </c>
      <c r="I542">
        <v>44</v>
      </c>
      <c r="J542">
        <v>1</v>
      </c>
      <c r="K542">
        <v>1</v>
      </c>
      <c r="L542">
        <v>1</v>
      </c>
      <c r="M542">
        <v>3</v>
      </c>
      <c r="N542">
        <v>1</v>
      </c>
      <c r="O542">
        <v>10</v>
      </c>
      <c r="P542">
        <v>0</v>
      </c>
      <c r="Q542">
        <v>6</v>
      </c>
      <c r="R542">
        <v>3</v>
      </c>
      <c r="S542">
        <v>25</v>
      </c>
      <c r="T542">
        <v>70</v>
      </c>
    </row>
    <row r="543" spans="1:20" x14ac:dyDescent="0.35">
      <c r="A543" s="2" t="s">
        <v>857</v>
      </c>
      <c r="B543" t="s">
        <v>91</v>
      </c>
      <c r="C543" t="s">
        <v>859</v>
      </c>
      <c r="D543" t="s">
        <v>92</v>
      </c>
      <c r="E543" t="s">
        <v>23</v>
      </c>
      <c r="F543" t="s">
        <v>24</v>
      </c>
      <c r="G543" t="s">
        <v>34</v>
      </c>
      <c r="H543">
        <v>180</v>
      </c>
      <c r="I543">
        <v>70</v>
      </c>
      <c r="J543">
        <v>1</v>
      </c>
      <c r="K543">
        <v>5</v>
      </c>
      <c r="L543">
        <v>1</v>
      </c>
      <c r="M543">
        <v>2</v>
      </c>
      <c r="N543">
        <v>2</v>
      </c>
      <c r="O543">
        <v>4</v>
      </c>
      <c r="P543">
        <v>0</v>
      </c>
      <c r="Q543">
        <v>10</v>
      </c>
      <c r="R543">
        <v>2</v>
      </c>
      <c r="S543">
        <v>26</v>
      </c>
      <c r="T543">
        <v>97</v>
      </c>
    </row>
    <row r="544" spans="1:20" x14ac:dyDescent="0.35">
      <c r="A544" s="2" t="s">
        <v>857</v>
      </c>
      <c r="B544" t="s">
        <v>93</v>
      </c>
      <c r="C544" t="s">
        <v>859</v>
      </c>
      <c r="D544" t="s">
        <v>94</v>
      </c>
      <c r="E544" t="s">
        <v>23</v>
      </c>
      <c r="F544" t="s">
        <v>24</v>
      </c>
      <c r="G544" t="s">
        <v>34</v>
      </c>
      <c r="H544">
        <v>180</v>
      </c>
      <c r="I544">
        <v>35</v>
      </c>
      <c r="J544">
        <v>1</v>
      </c>
      <c r="K544">
        <v>14</v>
      </c>
      <c r="L544">
        <v>1</v>
      </c>
      <c r="M544">
        <v>1</v>
      </c>
      <c r="N544">
        <v>2</v>
      </c>
      <c r="O544">
        <v>1</v>
      </c>
      <c r="P544">
        <v>0</v>
      </c>
      <c r="Q544">
        <v>4</v>
      </c>
      <c r="R544">
        <v>2</v>
      </c>
      <c r="S544">
        <v>25</v>
      </c>
      <c r="T544">
        <v>61</v>
      </c>
    </row>
    <row r="545" spans="1:20" x14ac:dyDescent="0.35">
      <c r="A545" s="2" t="s">
        <v>857</v>
      </c>
      <c r="B545" t="s">
        <v>861</v>
      </c>
      <c r="C545" t="s">
        <v>859</v>
      </c>
      <c r="D545" t="s">
        <v>862</v>
      </c>
      <c r="E545" t="s">
        <v>23</v>
      </c>
      <c r="F545" t="s">
        <v>24</v>
      </c>
      <c r="G545" t="s">
        <v>34</v>
      </c>
      <c r="H545">
        <v>180</v>
      </c>
      <c r="I545">
        <v>35</v>
      </c>
      <c r="J545">
        <v>1</v>
      </c>
      <c r="K545">
        <v>1</v>
      </c>
      <c r="L545">
        <v>1</v>
      </c>
      <c r="M545">
        <v>3</v>
      </c>
      <c r="N545">
        <v>1</v>
      </c>
      <c r="O545">
        <v>3</v>
      </c>
      <c r="P545">
        <v>0</v>
      </c>
      <c r="Q545">
        <v>8</v>
      </c>
      <c r="R545">
        <v>2</v>
      </c>
      <c r="S545">
        <v>19</v>
      </c>
      <c r="T545">
        <v>55</v>
      </c>
    </row>
    <row r="546" spans="1:20" x14ac:dyDescent="0.35">
      <c r="A546" s="2" t="s">
        <v>857</v>
      </c>
      <c r="B546" t="s">
        <v>121</v>
      </c>
      <c r="C546" t="s">
        <v>859</v>
      </c>
      <c r="D546" t="s">
        <v>122</v>
      </c>
      <c r="E546" t="s">
        <v>23</v>
      </c>
      <c r="F546" t="s">
        <v>24</v>
      </c>
      <c r="G546" t="s">
        <v>34</v>
      </c>
      <c r="H546">
        <v>180</v>
      </c>
      <c r="I546">
        <v>46</v>
      </c>
      <c r="J546">
        <v>1</v>
      </c>
      <c r="K546">
        <v>3</v>
      </c>
      <c r="L546">
        <v>1</v>
      </c>
      <c r="M546">
        <v>1</v>
      </c>
      <c r="N546">
        <v>1</v>
      </c>
      <c r="O546">
        <v>2</v>
      </c>
      <c r="P546">
        <v>0</v>
      </c>
      <c r="Q546">
        <v>6</v>
      </c>
      <c r="R546">
        <v>2</v>
      </c>
      <c r="S546">
        <v>16</v>
      </c>
      <c r="T546">
        <v>63</v>
      </c>
    </row>
    <row r="547" spans="1:20" x14ac:dyDescent="0.35">
      <c r="A547" s="2" t="s">
        <v>857</v>
      </c>
      <c r="B547" t="s">
        <v>863</v>
      </c>
      <c r="C547" t="s">
        <v>859</v>
      </c>
      <c r="D547" t="s">
        <v>864</v>
      </c>
      <c r="E547" t="s">
        <v>23</v>
      </c>
      <c r="F547" t="s">
        <v>24</v>
      </c>
      <c r="G547" t="s">
        <v>34</v>
      </c>
      <c r="H547">
        <v>180</v>
      </c>
      <c r="I547">
        <v>37</v>
      </c>
      <c r="J547">
        <v>1</v>
      </c>
      <c r="K547">
        <v>2</v>
      </c>
      <c r="L547">
        <v>1</v>
      </c>
      <c r="M547">
        <v>4</v>
      </c>
      <c r="N547">
        <v>1</v>
      </c>
      <c r="O547">
        <v>3</v>
      </c>
      <c r="P547">
        <v>0</v>
      </c>
      <c r="Q547">
        <v>10</v>
      </c>
      <c r="R547">
        <v>1</v>
      </c>
      <c r="S547">
        <v>22</v>
      </c>
      <c r="T547">
        <v>60</v>
      </c>
    </row>
    <row r="548" spans="1:20" x14ac:dyDescent="0.35">
      <c r="A548" s="2" t="s">
        <v>857</v>
      </c>
      <c r="B548" t="s">
        <v>865</v>
      </c>
      <c r="C548" t="s">
        <v>859</v>
      </c>
      <c r="D548" t="s">
        <v>866</v>
      </c>
      <c r="E548" t="s">
        <v>23</v>
      </c>
      <c r="F548" t="s">
        <v>24</v>
      </c>
      <c r="G548" t="s">
        <v>34</v>
      </c>
      <c r="H548">
        <v>180</v>
      </c>
      <c r="I548">
        <v>48</v>
      </c>
      <c r="J548">
        <v>1</v>
      </c>
      <c r="K548">
        <v>2</v>
      </c>
      <c r="L548">
        <v>1</v>
      </c>
      <c r="M548">
        <v>4</v>
      </c>
      <c r="N548">
        <v>1</v>
      </c>
      <c r="O548">
        <v>2</v>
      </c>
      <c r="P548">
        <v>0</v>
      </c>
      <c r="Q548">
        <v>3</v>
      </c>
      <c r="R548">
        <v>1</v>
      </c>
      <c r="S548">
        <v>14</v>
      </c>
      <c r="T548">
        <v>63</v>
      </c>
    </row>
    <row r="549" spans="1:20" x14ac:dyDescent="0.35">
      <c r="A549" s="2" t="s">
        <v>857</v>
      </c>
      <c r="B549" t="s">
        <v>97</v>
      </c>
      <c r="C549" t="s">
        <v>859</v>
      </c>
      <c r="D549" t="s">
        <v>98</v>
      </c>
      <c r="E549" t="s">
        <v>23</v>
      </c>
      <c r="F549" t="s">
        <v>24</v>
      </c>
      <c r="G549" t="s">
        <v>34</v>
      </c>
      <c r="H549">
        <v>180</v>
      </c>
      <c r="I549">
        <v>47</v>
      </c>
      <c r="J549">
        <v>1</v>
      </c>
      <c r="K549">
        <v>5</v>
      </c>
      <c r="L549">
        <v>1</v>
      </c>
      <c r="M549">
        <v>2</v>
      </c>
      <c r="N549">
        <v>1</v>
      </c>
      <c r="O549">
        <v>2</v>
      </c>
      <c r="P549">
        <v>0</v>
      </c>
      <c r="Q549">
        <v>7</v>
      </c>
      <c r="R549">
        <v>2</v>
      </c>
      <c r="S549">
        <v>20</v>
      </c>
      <c r="T549">
        <v>68</v>
      </c>
    </row>
    <row r="550" spans="1:20" x14ac:dyDescent="0.35">
      <c r="A550" s="2" t="s">
        <v>867</v>
      </c>
      <c r="B550" t="s">
        <v>868</v>
      </c>
      <c r="C550" t="s">
        <v>869</v>
      </c>
      <c r="D550" t="s">
        <v>870</v>
      </c>
      <c r="E550" t="s">
        <v>23</v>
      </c>
      <c r="F550" t="s">
        <v>24</v>
      </c>
      <c r="G550" t="s">
        <v>34</v>
      </c>
      <c r="H550">
        <v>180</v>
      </c>
      <c r="I550">
        <v>27</v>
      </c>
      <c r="J550">
        <v>1</v>
      </c>
      <c r="K550">
        <v>11</v>
      </c>
      <c r="L550">
        <v>0</v>
      </c>
      <c r="M550">
        <v>0</v>
      </c>
      <c r="N550">
        <v>4</v>
      </c>
      <c r="O550">
        <v>4</v>
      </c>
      <c r="P550">
        <v>0</v>
      </c>
      <c r="Q550">
        <v>4</v>
      </c>
      <c r="R550">
        <v>4</v>
      </c>
      <c r="S550">
        <v>27</v>
      </c>
      <c r="T550">
        <v>55</v>
      </c>
    </row>
    <row r="551" spans="1:20" x14ac:dyDescent="0.35">
      <c r="A551" s="2" t="s">
        <v>867</v>
      </c>
      <c r="B551" t="s">
        <v>871</v>
      </c>
      <c r="C551" t="s">
        <v>869</v>
      </c>
      <c r="D551" t="s">
        <v>872</v>
      </c>
      <c r="E551" t="s">
        <v>23</v>
      </c>
      <c r="F551" t="s">
        <v>24</v>
      </c>
      <c r="G551" t="s">
        <v>34</v>
      </c>
      <c r="H551">
        <v>180</v>
      </c>
      <c r="I551">
        <v>60</v>
      </c>
      <c r="J551">
        <v>2</v>
      </c>
      <c r="K551">
        <v>7</v>
      </c>
      <c r="L551">
        <v>0</v>
      </c>
      <c r="M551">
        <v>0</v>
      </c>
      <c r="N551">
        <v>3</v>
      </c>
      <c r="O551">
        <v>3</v>
      </c>
      <c r="P551">
        <v>0</v>
      </c>
      <c r="Q551">
        <v>4</v>
      </c>
      <c r="R551">
        <v>5</v>
      </c>
      <c r="S551">
        <v>22</v>
      </c>
      <c r="T551">
        <v>84</v>
      </c>
    </row>
    <row r="552" spans="1:20" x14ac:dyDescent="0.35">
      <c r="A552" s="2" t="s">
        <v>867</v>
      </c>
      <c r="B552" t="s">
        <v>873</v>
      </c>
      <c r="C552" t="s">
        <v>869</v>
      </c>
      <c r="D552" t="s">
        <v>874</v>
      </c>
      <c r="E552" t="s">
        <v>23</v>
      </c>
      <c r="F552" t="s">
        <v>24</v>
      </c>
      <c r="G552" t="s">
        <v>34</v>
      </c>
      <c r="H552">
        <v>180</v>
      </c>
      <c r="I552">
        <v>30</v>
      </c>
      <c r="J552">
        <v>1</v>
      </c>
      <c r="K552">
        <v>8</v>
      </c>
      <c r="L552">
        <v>0</v>
      </c>
      <c r="M552">
        <v>0</v>
      </c>
      <c r="N552">
        <v>2</v>
      </c>
      <c r="O552">
        <v>2</v>
      </c>
      <c r="P552">
        <v>0</v>
      </c>
      <c r="Q552">
        <v>4</v>
      </c>
      <c r="R552">
        <v>4</v>
      </c>
      <c r="S552">
        <v>20</v>
      </c>
      <c r="T552">
        <v>51</v>
      </c>
    </row>
    <row r="553" spans="1:20" x14ac:dyDescent="0.35">
      <c r="A553" s="2" t="s">
        <v>867</v>
      </c>
      <c r="B553" t="s">
        <v>875</v>
      </c>
      <c r="C553" t="s">
        <v>869</v>
      </c>
      <c r="D553" t="s">
        <v>876</v>
      </c>
      <c r="E553" t="s">
        <v>23</v>
      </c>
      <c r="F553" t="s">
        <v>24</v>
      </c>
      <c r="G553" t="s">
        <v>34</v>
      </c>
      <c r="H553">
        <v>180</v>
      </c>
      <c r="I553">
        <v>41</v>
      </c>
      <c r="J553">
        <v>3</v>
      </c>
      <c r="K553">
        <v>9</v>
      </c>
      <c r="L553">
        <v>0</v>
      </c>
      <c r="M553">
        <v>0</v>
      </c>
      <c r="N553">
        <v>2</v>
      </c>
      <c r="O553">
        <v>2</v>
      </c>
      <c r="P553">
        <v>0</v>
      </c>
      <c r="Q553">
        <v>4</v>
      </c>
      <c r="R553">
        <v>4</v>
      </c>
      <c r="S553">
        <v>21</v>
      </c>
      <c r="T553">
        <v>65</v>
      </c>
    </row>
    <row r="554" spans="1:20" x14ac:dyDescent="0.35">
      <c r="A554" s="2" t="s">
        <v>867</v>
      </c>
      <c r="B554" t="s">
        <v>877</v>
      </c>
      <c r="C554" t="s">
        <v>869</v>
      </c>
      <c r="D554" t="s">
        <v>878</v>
      </c>
      <c r="E554" t="s">
        <v>23</v>
      </c>
      <c r="F554" t="s">
        <v>24</v>
      </c>
      <c r="G554" t="s">
        <v>34</v>
      </c>
      <c r="H554">
        <v>180</v>
      </c>
      <c r="I554">
        <v>72</v>
      </c>
      <c r="J554">
        <v>6</v>
      </c>
      <c r="K554">
        <v>10</v>
      </c>
      <c r="L554">
        <v>0</v>
      </c>
      <c r="M554">
        <v>0</v>
      </c>
      <c r="N554">
        <v>2</v>
      </c>
      <c r="O554">
        <v>4</v>
      </c>
      <c r="P554">
        <v>0</v>
      </c>
      <c r="Q554">
        <v>8</v>
      </c>
      <c r="R554">
        <v>8</v>
      </c>
      <c r="S554">
        <v>32</v>
      </c>
      <c r="T554">
        <v>110</v>
      </c>
    </row>
    <row r="555" spans="1:20" x14ac:dyDescent="0.35">
      <c r="A555" s="2" t="s">
        <v>867</v>
      </c>
      <c r="B555" t="s">
        <v>684</v>
      </c>
      <c r="C555" t="s">
        <v>869</v>
      </c>
      <c r="D555" t="s">
        <v>685</v>
      </c>
      <c r="E555" t="s">
        <v>23</v>
      </c>
      <c r="F555" t="s">
        <v>24</v>
      </c>
      <c r="G555" t="s">
        <v>34</v>
      </c>
      <c r="H555">
        <v>180</v>
      </c>
      <c r="I555">
        <v>60</v>
      </c>
      <c r="J555">
        <v>1</v>
      </c>
      <c r="K555">
        <v>5</v>
      </c>
      <c r="L555">
        <v>0</v>
      </c>
      <c r="M555">
        <v>0</v>
      </c>
      <c r="N555">
        <v>5</v>
      </c>
      <c r="O555">
        <v>4</v>
      </c>
      <c r="P555">
        <v>0</v>
      </c>
      <c r="Q555">
        <v>8</v>
      </c>
      <c r="R555">
        <v>4</v>
      </c>
      <c r="S555">
        <v>26</v>
      </c>
      <c r="T555">
        <v>87</v>
      </c>
    </row>
    <row r="556" spans="1:20" x14ac:dyDescent="0.35">
      <c r="A556" s="2" t="s">
        <v>867</v>
      </c>
      <c r="B556" t="s">
        <v>88</v>
      </c>
      <c r="C556" t="s">
        <v>869</v>
      </c>
      <c r="D556" t="s">
        <v>90</v>
      </c>
      <c r="E556" t="s">
        <v>23</v>
      </c>
      <c r="F556" t="s">
        <v>24</v>
      </c>
      <c r="G556" t="s">
        <v>34</v>
      </c>
      <c r="H556">
        <v>180</v>
      </c>
      <c r="I556">
        <v>90</v>
      </c>
      <c r="J556">
        <v>5</v>
      </c>
      <c r="K556">
        <v>9</v>
      </c>
      <c r="L556">
        <v>0</v>
      </c>
      <c r="M556">
        <v>0</v>
      </c>
      <c r="N556">
        <v>2</v>
      </c>
      <c r="O556">
        <v>4</v>
      </c>
      <c r="P556">
        <v>0</v>
      </c>
      <c r="Q556">
        <v>4</v>
      </c>
      <c r="R556">
        <v>2</v>
      </c>
      <c r="S556">
        <v>21</v>
      </c>
      <c r="T556">
        <v>116</v>
      </c>
    </row>
    <row r="557" spans="1:20" x14ac:dyDescent="0.35">
      <c r="A557" s="2" t="s">
        <v>867</v>
      </c>
      <c r="B557" t="s">
        <v>364</v>
      </c>
      <c r="C557" t="s">
        <v>869</v>
      </c>
      <c r="D557" t="s">
        <v>365</v>
      </c>
      <c r="E557" t="s">
        <v>23</v>
      </c>
      <c r="F557" t="s">
        <v>24</v>
      </c>
      <c r="G557" t="s">
        <v>34</v>
      </c>
      <c r="H557">
        <v>180</v>
      </c>
      <c r="I557">
        <v>35</v>
      </c>
      <c r="J557">
        <v>2</v>
      </c>
      <c r="K557">
        <v>7</v>
      </c>
      <c r="L557">
        <v>0</v>
      </c>
      <c r="M557">
        <v>0</v>
      </c>
      <c r="N557">
        <v>1</v>
      </c>
      <c r="O557">
        <v>4</v>
      </c>
      <c r="P557">
        <v>0</v>
      </c>
      <c r="Q557">
        <v>4</v>
      </c>
      <c r="R557">
        <v>1</v>
      </c>
      <c r="S557">
        <v>17</v>
      </c>
      <c r="T557">
        <v>54</v>
      </c>
    </row>
    <row r="558" spans="1:20" x14ac:dyDescent="0.35">
      <c r="A558" s="2" t="s">
        <v>867</v>
      </c>
      <c r="B558" t="s">
        <v>347</v>
      </c>
      <c r="C558" t="s">
        <v>869</v>
      </c>
      <c r="D558" t="s">
        <v>348</v>
      </c>
      <c r="E558" t="s">
        <v>23</v>
      </c>
      <c r="F558" t="s">
        <v>24</v>
      </c>
      <c r="G558" t="s">
        <v>34</v>
      </c>
      <c r="H558">
        <v>180</v>
      </c>
      <c r="I558">
        <v>72</v>
      </c>
      <c r="J558">
        <v>1</v>
      </c>
      <c r="K558">
        <v>7</v>
      </c>
      <c r="L558">
        <v>0</v>
      </c>
      <c r="M558">
        <v>0</v>
      </c>
      <c r="N558">
        <v>3</v>
      </c>
      <c r="O558">
        <v>4</v>
      </c>
      <c r="P558">
        <v>0</v>
      </c>
      <c r="Q558">
        <v>3</v>
      </c>
      <c r="R558">
        <v>4</v>
      </c>
      <c r="S558">
        <v>21</v>
      </c>
      <c r="T558">
        <v>94</v>
      </c>
    </row>
    <row r="559" spans="1:20" x14ac:dyDescent="0.35">
      <c r="A559" s="2" t="s">
        <v>867</v>
      </c>
      <c r="B559" t="s">
        <v>176</v>
      </c>
      <c r="C559" t="s">
        <v>869</v>
      </c>
      <c r="D559" t="s">
        <v>177</v>
      </c>
      <c r="E559" t="s">
        <v>23</v>
      </c>
      <c r="F559" t="s">
        <v>24</v>
      </c>
      <c r="G559" t="s">
        <v>34</v>
      </c>
      <c r="H559">
        <v>180</v>
      </c>
      <c r="I559">
        <v>176</v>
      </c>
      <c r="J559">
        <v>15</v>
      </c>
      <c r="K559">
        <v>15</v>
      </c>
      <c r="L559">
        <v>0</v>
      </c>
      <c r="M559">
        <v>0</v>
      </c>
      <c r="N559">
        <v>10</v>
      </c>
      <c r="O559">
        <v>4</v>
      </c>
      <c r="P559">
        <v>0</v>
      </c>
      <c r="Q559">
        <v>40</v>
      </c>
      <c r="R559">
        <v>15</v>
      </c>
      <c r="S559">
        <v>84</v>
      </c>
      <c r="T559">
        <v>275</v>
      </c>
    </row>
    <row r="560" spans="1:20" x14ac:dyDescent="0.35">
      <c r="A560" s="2" t="s">
        <v>867</v>
      </c>
      <c r="B560" t="s">
        <v>720</v>
      </c>
      <c r="C560" t="s">
        <v>869</v>
      </c>
      <c r="D560" t="s">
        <v>721</v>
      </c>
      <c r="E560" t="s">
        <v>23</v>
      </c>
      <c r="F560" t="s">
        <v>24</v>
      </c>
      <c r="G560" t="s">
        <v>34</v>
      </c>
      <c r="H560">
        <v>180</v>
      </c>
      <c r="I560">
        <v>40</v>
      </c>
      <c r="J560">
        <v>3</v>
      </c>
      <c r="K560">
        <v>4</v>
      </c>
      <c r="L560">
        <v>0</v>
      </c>
      <c r="M560">
        <v>0</v>
      </c>
      <c r="N560">
        <v>2</v>
      </c>
      <c r="O560">
        <v>2</v>
      </c>
      <c r="P560">
        <v>0</v>
      </c>
      <c r="Q560">
        <v>3</v>
      </c>
      <c r="R560">
        <v>6</v>
      </c>
      <c r="S560">
        <v>17</v>
      </c>
      <c r="T560">
        <v>60</v>
      </c>
    </row>
    <row r="561" spans="1:20" x14ac:dyDescent="0.35">
      <c r="A561" s="2" t="s">
        <v>867</v>
      </c>
      <c r="B561" t="s">
        <v>398</v>
      </c>
      <c r="C561" t="s">
        <v>869</v>
      </c>
      <c r="D561" t="s">
        <v>399</v>
      </c>
      <c r="E561" t="s">
        <v>23</v>
      </c>
      <c r="F561" t="s">
        <v>24</v>
      </c>
      <c r="G561" t="s">
        <v>34</v>
      </c>
      <c r="H561">
        <v>180</v>
      </c>
      <c r="I561">
        <v>41</v>
      </c>
      <c r="J561">
        <v>3</v>
      </c>
      <c r="K561">
        <v>7</v>
      </c>
      <c r="L561">
        <v>0</v>
      </c>
      <c r="M561">
        <v>0</v>
      </c>
      <c r="N561">
        <v>2</v>
      </c>
      <c r="O561">
        <v>2</v>
      </c>
      <c r="P561">
        <v>0</v>
      </c>
      <c r="Q561">
        <v>3</v>
      </c>
      <c r="R561">
        <v>2</v>
      </c>
      <c r="S561">
        <v>16</v>
      </c>
      <c r="T561">
        <v>60</v>
      </c>
    </row>
    <row r="562" spans="1:20" x14ac:dyDescent="0.35">
      <c r="A562" s="2" t="s">
        <v>867</v>
      </c>
      <c r="B562" t="s">
        <v>648</v>
      </c>
      <c r="C562" t="s">
        <v>869</v>
      </c>
      <c r="D562" t="s">
        <v>649</v>
      </c>
      <c r="E562" t="s">
        <v>23</v>
      </c>
      <c r="F562" t="s">
        <v>24</v>
      </c>
      <c r="G562" t="s">
        <v>34</v>
      </c>
      <c r="H562">
        <v>180</v>
      </c>
      <c r="I562">
        <v>40</v>
      </c>
      <c r="J562">
        <v>3</v>
      </c>
      <c r="K562">
        <v>3</v>
      </c>
      <c r="L562">
        <v>0</v>
      </c>
      <c r="M562">
        <v>0</v>
      </c>
      <c r="N562">
        <v>4</v>
      </c>
      <c r="O562">
        <v>3</v>
      </c>
      <c r="P562">
        <v>0</v>
      </c>
      <c r="Q562">
        <v>5</v>
      </c>
      <c r="R562">
        <v>2</v>
      </c>
      <c r="S562">
        <v>17</v>
      </c>
      <c r="T562">
        <v>60</v>
      </c>
    </row>
    <row r="563" spans="1:20" x14ac:dyDescent="0.35">
      <c r="A563" s="2" t="s">
        <v>867</v>
      </c>
      <c r="B563" t="s">
        <v>879</v>
      </c>
      <c r="C563" t="s">
        <v>869</v>
      </c>
      <c r="D563" t="s">
        <v>880</v>
      </c>
      <c r="E563" t="s">
        <v>23</v>
      </c>
      <c r="F563" t="s">
        <v>24</v>
      </c>
      <c r="G563" t="s">
        <v>34</v>
      </c>
      <c r="H563">
        <v>180</v>
      </c>
      <c r="I563">
        <v>33</v>
      </c>
      <c r="J563">
        <v>1</v>
      </c>
      <c r="K563">
        <v>7</v>
      </c>
      <c r="L563">
        <v>0</v>
      </c>
      <c r="M563">
        <v>0</v>
      </c>
      <c r="N563">
        <v>3</v>
      </c>
      <c r="O563">
        <v>3</v>
      </c>
      <c r="P563">
        <v>0</v>
      </c>
      <c r="Q563">
        <v>2</v>
      </c>
      <c r="R563">
        <v>1</v>
      </c>
      <c r="S563">
        <v>16</v>
      </c>
      <c r="T563">
        <v>50</v>
      </c>
    </row>
    <row r="564" spans="1:20" x14ac:dyDescent="0.35">
      <c r="A564" s="2" t="s">
        <v>867</v>
      </c>
      <c r="B564" t="s">
        <v>881</v>
      </c>
      <c r="C564" t="s">
        <v>869</v>
      </c>
      <c r="D564" t="s">
        <v>882</v>
      </c>
      <c r="E564" t="s">
        <v>23</v>
      </c>
      <c r="F564" t="s">
        <v>24</v>
      </c>
      <c r="G564" t="s">
        <v>25</v>
      </c>
      <c r="H564">
        <v>240</v>
      </c>
      <c r="I564">
        <v>60</v>
      </c>
      <c r="J564">
        <v>3</v>
      </c>
      <c r="K564">
        <v>6</v>
      </c>
      <c r="L564">
        <v>0</v>
      </c>
      <c r="M564">
        <v>0</v>
      </c>
      <c r="N564">
        <v>6</v>
      </c>
      <c r="O564">
        <v>6</v>
      </c>
      <c r="P564">
        <v>0</v>
      </c>
      <c r="Q564">
        <v>8</v>
      </c>
      <c r="R564">
        <v>1</v>
      </c>
      <c r="S564">
        <v>27</v>
      </c>
      <c r="T564">
        <v>90</v>
      </c>
    </row>
    <row r="565" spans="1:20" x14ac:dyDescent="0.35">
      <c r="A565" s="2" t="s">
        <v>867</v>
      </c>
      <c r="B565" t="s">
        <v>883</v>
      </c>
      <c r="C565" t="s">
        <v>869</v>
      </c>
      <c r="D565" t="s">
        <v>884</v>
      </c>
      <c r="E565" t="s">
        <v>23</v>
      </c>
      <c r="F565" t="s">
        <v>24</v>
      </c>
      <c r="G565" t="s">
        <v>25</v>
      </c>
      <c r="H565">
        <v>240</v>
      </c>
      <c r="I565">
        <v>35</v>
      </c>
      <c r="J565">
        <v>1</v>
      </c>
      <c r="K565">
        <v>4</v>
      </c>
      <c r="L565">
        <v>0</v>
      </c>
      <c r="M565">
        <v>0</v>
      </c>
      <c r="N565">
        <v>3</v>
      </c>
      <c r="O565">
        <v>4</v>
      </c>
      <c r="P565">
        <v>0</v>
      </c>
      <c r="Q565">
        <v>1</v>
      </c>
      <c r="R565">
        <v>2</v>
      </c>
      <c r="S565">
        <v>14</v>
      </c>
      <c r="T565">
        <v>50</v>
      </c>
    </row>
    <row r="566" spans="1:20" x14ac:dyDescent="0.35">
      <c r="A566" s="2" t="s">
        <v>867</v>
      </c>
      <c r="B566" t="s">
        <v>885</v>
      </c>
      <c r="C566" t="s">
        <v>869</v>
      </c>
      <c r="D566" t="s">
        <v>886</v>
      </c>
      <c r="E566" t="s">
        <v>23</v>
      </c>
      <c r="F566" t="s">
        <v>24</v>
      </c>
      <c r="G566" t="s">
        <v>34</v>
      </c>
      <c r="H566">
        <v>180</v>
      </c>
      <c r="I566">
        <v>110</v>
      </c>
      <c r="J566">
        <v>5</v>
      </c>
      <c r="K566">
        <v>7</v>
      </c>
      <c r="L566">
        <v>0</v>
      </c>
      <c r="M566">
        <v>0</v>
      </c>
      <c r="N566">
        <v>5</v>
      </c>
      <c r="O566">
        <v>1</v>
      </c>
      <c r="P566">
        <v>0</v>
      </c>
      <c r="Q566">
        <v>2</v>
      </c>
      <c r="R566">
        <v>5</v>
      </c>
      <c r="S566">
        <v>20</v>
      </c>
      <c r="T566">
        <v>135</v>
      </c>
    </row>
    <row r="567" spans="1:20" x14ac:dyDescent="0.35">
      <c r="A567" s="2" t="s">
        <v>867</v>
      </c>
      <c r="B567" t="s">
        <v>81</v>
      </c>
      <c r="C567" t="s">
        <v>869</v>
      </c>
      <c r="D567" t="s">
        <v>82</v>
      </c>
      <c r="E567" t="s">
        <v>23</v>
      </c>
      <c r="F567" t="s">
        <v>24</v>
      </c>
      <c r="G567" t="s">
        <v>34</v>
      </c>
      <c r="H567">
        <v>180</v>
      </c>
      <c r="I567">
        <v>25</v>
      </c>
      <c r="J567">
        <v>2</v>
      </c>
      <c r="K567">
        <v>2</v>
      </c>
      <c r="L567">
        <v>0</v>
      </c>
      <c r="M567">
        <v>0</v>
      </c>
      <c r="N567">
        <v>1</v>
      </c>
      <c r="O567">
        <v>1</v>
      </c>
      <c r="P567">
        <v>0</v>
      </c>
      <c r="Q567">
        <v>1</v>
      </c>
      <c r="R567">
        <v>1</v>
      </c>
      <c r="S567">
        <v>6</v>
      </c>
      <c r="T567">
        <v>33</v>
      </c>
    </row>
    <row r="568" spans="1:20" x14ac:dyDescent="0.35">
      <c r="A568" s="2" t="s">
        <v>867</v>
      </c>
      <c r="B568" t="s">
        <v>440</v>
      </c>
      <c r="C568" t="s">
        <v>869</v>
      </c>
      <c r="D568" t="s">
        <v>441</v>
      </c>
      <c r="E568" t="s">
        <v>23</v>
      </c>
      <c r="F568" t="s">
        <v>24</v>
      </c>
      <c r="G568" t="s">
        <v>34</v>
      </c>
      <c r="H568">
        <v>180</v>
      </c>
      <c r="I568">
        <v>14</v>
      </c>
      <c r="J568">
        <v>1</v>
      </c>
      <c r="K568">
        <v>10</v>
      </c>
      <c r="L568">
        <v>0</v>
      </c>
      <c r="M568">
        <v>0</v>
      </c>
      <c r="N568">
        <v>4</v>
      </c>
      <c r="O568">
        <v>1</v>
      </c>
      <c r="P568">
        <v>0</v>
      </c>
      <c r="Q568">
        <v>1</v>
      </c>
      <c r="R568">
        <v>1</v>
      </c>
      <c r="S568">
        <v>17</v>
      </c>
      <c r="T568">
        <v>32</v>
      </c>
    </row>
    <row r="569" spans="1:20" x14ac:dyDescent="0.35">
      <c r="A569" s="2" t="s">
        <v>867</v>
      </c>
      <c r="B569" t="s">
        <v>887</v>
      </c>
      <c r="C569" t="s">
        <v>869</v>
      </c>
      <c r="D569" t="s">
        <v>888</v>
      </c>
      <c r="E569" t="s">
        <v>23</v>
      </c>
      <c r="F569" t="s">
        <v>24</v>
      </c>
      <c r="G569" t="s">
        <v>34</v>
      </c>
      <c r="H569">
        <v>180</v>
      </c>
      <c r="I569">
        <v>63</v>
      </c>
      <c r="J569">
        <v>8</v>
      </c>
      <c r="K569">
        <v>8</v>
      </c>
      <c r="L569">
        <v>0</v>
      </c>
      <c r="M569">
        <v>0</v>
      </c>
      <c r="N569">
        <v>1</v>
      </c>
      <c r="O569">
        <v>3</v>
      </c>
      <c r="P569">
        <v>0</v>
      </c>
      <c r="Q569">
        <v>7</v>
      </c>
      <c r="R569">
        <v>3</v>
      </c>
      <c r="S569">
        <v>22</v>
      </c>
      <c r="T569">
        <v>93</v>
      </c>
    </row>
    <row r="570" spans="1:20" x14ac:dyDescent="0.35">
      <c r="A570" s="2" t="s">
        <v>867</v>
      </c>
      <c r="B570" t="s">
        <v>889</v>
      </c>
      <c r="C570" t="s">
        <v>869</v>
      </c>
      <c r="D570" t="s">
        <v>890</v>
      </c>
      <c r="E570" t="s">
        <v>23</v>
      </c>
      <c r="F570" t="s">
        <v>24</v>
      </c>
      <c r="G570" t="s">
        <v>34</v>
      </c>
      <c r="H570">
        <v>180</v>
      </c>
      <c r="I570">
        <v>34</v>
      </c>
      <c r="J570">
        <v>0</v>
      </c>
      <c r="K570">
        <v>9</v>
      </c>
      <c r="L570">
        <v>0</v>
      </c>
      <c r="M570">
        <v>0</v>
      </c>
      <c r="N570">
        <v>1</v>
      </c>
      <c r="O570">
        <v>3</v>
      </c>
      <c r="P570">
        <v>0</v>
      </c>
      <c r="Q570">
        <v>7</v>
      </c>
      <c r="R570">
        <v>3</v>
      </c>
      <c r="S570">
        <v>23</v>
      </c>
      <c r="T570">
        <v>57</v>
      </c>
    </row>
    <row r="571" spans="1:20" x14ac:dyDescent="0.35">
      <c r="A571" s="2" t="s">
        <v>867</v>
      </c>
      <c r="B571" t="s">
        <v>891</v>
      </c>
      <c r="C571" t="s">
        <v>869</v>
      </c>
      <c r="D571" t="s">
        <v>892</v>
      </c>
      <c r="E571" t="s">
        <v>893</v>
      </c>
      <c r="F571" t="s">
        <v>24</v>
      </c>
      <c r="G571" t="s">
        <v>894</v>
      </c>
      <c r="H571">
        <v>300</v>
      </c>
      <c r="I571">
        <v>51</v>
      </c>
      <c r="J571">
        <v>4</v>
      </c>
      <c r="K571">
        <v>4</v>
      </c>
      <c r="L571">
        <v>0</v>
      </c>
      <c r="M571">
        <v>0</v>
      </c>
      <c r="N571">
        <v>3</v>
      </c>
      <c r="O571">
        <v>2</v>
      </c>
      <c r="P571">
        <v>0</v>
      </c>
      <c r="Q571">
        <v>7</v>
      </c>
      <c r="R571">
        <v>4</v>
      </c>
      <c r="S571">
        <v>20</v>
      </c>
      <c r="T571">
        <v>75</v>
      </c>
    </row>
    <row r="572" spans="1:20" x14ac:dyDescent="0.35">
      <c r="A572" s="2" t="s">
        <v>895</v>
      </c>
      <c r="B572" t="s">
        <v>896</v>
      </c>
      <c r="C572" t="s">
        <v>897</v>
      </c>
      <c r="D572" t="s">
        <v>898</v>
      </c>
      <c r="E572" t="s">
        <v>23</v>
      </c>
      <c r="F572" t="s">
        <v>24</v>
      </c>
      <c r="G572" t="s">
        <v>34</v>
      </c>
      <c r="H572">
        <v>180</v>
      </c>
      <c r="I572">
        <v>35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3</v>
      </c>
      <c r="P572">
        <v>0</v>
      </c>
      <c r="Q572">
        <v>1</v>
      </c>
      <c r="R572">
        <v>1</v>
      </c>
      <c r="S572">
        <v>5</v>
      </c>
      <c r="T572">
        <v>40</v>
      </c>
    </row>
    <row r="573" spans="1:20" x14ac:dyDescent="0.35">
      <c r="A573" s="2" t="s">
        <v>895</v>
      </c>
      <c r="B573" t="s">
        <v>899</v>
      </c>
      <c r="C573" t="s">
        <v>897</v>
      </c>
      <c r="D573" t="s">
        <v>900</v>
      </c>
      <c r="E573" t="s">
        <v>23</v>
      </c>
      <c r="F573" t="s">
        <v>24</v>
      </c>
      <c r="G573" t="s">
        <v>34</v>
      </c>
      <c r="H573">
        <v>180</v>
      </c>
      <c r="I573">
        <v>34</v>
      </c>
      <c r="J573">
        <v>1</v>
      </c>
      <c r="K573">
        <v>1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1</v>
      </c>
      <c r="R573">
        <v>1</v>
      </c>
      <c r="S573">
        <v>3</v>
      </c>
      <c r="T573">
        <v>38</v>
      </c>
    </row>
    <row r="574" spans="1:20" x14ac:dyDescent="0.35">
      <c r="A574" s="2" t="s">
        <v>895</v>
      </c>
      <c r="B574" t="s">
        <v>901</v>
      </c>
      <c r="C574" t="s">
        <v>897</v>
      </c>
      <c r="D574" t="s">
        <v>902</v>
      </c>
      <c r="E574" t="s">
        <v>23</v>
      </c>
      <c r="F574" t="s">
        <v>24</v>
      </c>
      <c r="G574" t="s">
        <v>34</v>
      </c>
      <c r="H574">
        <v>180</v>
      </c>
      <c r="I574">
        <v>34</v>
      </c>
      <c r="J574">
        <v>1</v>
      </c>
      <c r="K574">
        <v>1</v>
      </c>
      <c r="L574">
        <v>0</v>
      </c>
      <c r="M574">
        <v>0</v>
      </c>
      <c r="N574">
        <v>1</v>
      </c>
      <c r="O574">
        <v>0</v>
      </c>
      <c r="P574">
        <v>0</v>
      </c>
      <c r="Q574">
        <v>2</v>
      </c>
      <c r="R574">
        <v>1</v>
      </c>
      <c r="S574">
        <v>5</v>
      </c>
      <c r="T574">
        <v>40</v>
      </c>
    </row>
    <row r="575" spans="1:20" x14ac:dyDescent="0.35">
      <c r="A575" s="2" t="s">
        <v>895</v>
      </c>
      <c r="B575" t="s">
        <v>903</v>
      </c>
      <c r="C575" t="s">
        <v>897</v>
      </c>
      <c r="D575" t="s">
        <v>904</v>
      </c>
      <c r="E575" t="s">
        <v>23</v>
      </c>
      <c r="F575" t="s">
        <v>24</v>
      </c>
      <c r="G575" t="s">
        <v>34</v>
      </c>
      <c r="H575">
        <v>180</v>
      </c>
      <c r="I575">
        <v>35</v>
      </c>
      <c r="J575">
        <v>1</v>
      </c>
      <c r="K575">
        <v>0</v>
      </c>
      <c r="L575">
        <v>0</v>
      </c>
      <c r="M575">
        <v>0</v>
      </c>
      <c r="N575">
        <v>0</v>
      </c>
      <c r="O575">
        <v>3</v>
      </c>
      <c r="P575">
        <v>0</v>
      </c>
      <c r="Q575">
        <v>1</v>
      </c>
      <c r="R575">
        <v>0</v>
      </c>
      <c r="S575">
        <v>4</v>
      </c>
      <c r="T575">
        <v>40</v>
      </c>
    </row>
    <row r="576" spans="1:20" x14ac:dyDescent="0.35">
      <c r="A576" s="2" t="s">
        <v>895</v>
      </c>
      <c r="B576" t="s">
        <v>905</v>
      </c>
      <c r="C576" t="s">
        <v>897</v>
      </c>
      <c r="D576" t="s">
        <v>906</v>
      </c>
      <c r="E576" t="s">
        <v>23</v>
      </c>
      <c r="F576" t="s">
        <v>24</v>
      </c>
      <c r="G576" t="s">
        <v>34</v>
      </c>
      <c r="H576">
        <v>180</v>
      </c>
      <c r="I576">
        <v>33</v>
      </c>
      <c r="J576">
        <v>1</v>
      </c>
      <c r="K576">
        <v>1</v>
      </c>
      <c r="L576">
        <v>0</v>
      </c>
      <c r="M576">
        <v>0</v>
      </c>
      <c r="N576">
        <v>0</v>
      </c>
      <c r="O576">
        <v>1</v>
      </c>
      <c r="P576">
        <v>0</v>
      </c>
      <c r="Q576">
        <v>3</v>
      </c>
      <c r="R576">
        <v>1</v>
      </c>
      <c r="S576">
        <v>6</v>
      </c>
      <c r="T576">
        <v>40</v>
      </c>
    </row>
    <row r="577" spans="1:20" x14ac:dyDescent="0.35">
      <c r="A577" s="2" t="s">
        <v>895</v>
      </c>
      <c r="B577" t="s">
        <v>907</v>
      </c>
      <c r="C577" t="s">
        <v>897</v>
      </c>
      <c r="D577" t="s">
        <v>908</v>
      </c>
      <c r="E577" t="s">
        <v>23</v>
      </c>
      <c r="F577" t="s">
        <v>24</v>
      </c>
      <c r="G577" t="s">
        <v>34</v>
      </c>
      <c r="H577">
        <v>180</v>
      </c>
      <c r="I577">
        <v>35</v>
      </c>
      <c r="J577">
        <v>1</v>
      </c>
      <c r="K577">
        <v>0</v>
      </c>
      <c r="L577">
        <v>0</v>
      </c>
      <c r="M577">
        <v>0</v>
      </c>
      <c r="N577">
        <v>0</v>
      </c>
      <c r="O577">
        <v>2</v>
      </c>
      <c r="P577">
        <v>0</v>
      </c>
      <c r="Q577">
        <v>1</v>
      </c>
      <c r="R577">
        <v>1</v>
      </c>
      <c r="S577">
        <v>4</v>
      </c>
      <c r="T577">
        <v>40</v>
      </c>
    </row>
    <row r="578" spans="1:20" x14ac:dyDescent="0.35">
      <c r="A578" s="2" t="s">
        <v>895</v>
      </c>
      <c r="B578" t="s">
        <v>909</v>
      </c>
      <c r="C578" t="s">
        <v>897</v>
      </c>
      <c r="D578" t="s">
        <v>910</v>
      </c>
      <c r="E578" t="s">
        <v>23</v>
      </c>
      <c r="F578" t="s">
        <v>24</v>
      </c>
      <c r="G578" t="s">
        <v>34</v>
      </c>
      <c r="H578">
        <v>180</v>
      </c>
      <c r="I578">
        <v>35</v>
      </c>
      <c r="J578">
        <v>1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3</v>
      </c>
      <c r="R578">
        <v>1</v>
      </c>
      <c r="S578">
        <v>4</v>
      </c>
      <c r="T578">
        <v>40</v>
      </c>
    </row>
    <row r="579" spans="1:20" x14ac:dyDescent="0.35">
      <c r="A579" s="2" t="s">
        <v>895</v>
      </c>
      <c r="B579" t="s">
        <v>911</v>
      </c>
      <c r="C579" t="s">
        <v>897</v>
      </c>
      <c r="D579" t="s">
        <v>912</v>
      </c>
      <c r="E579" t="s">
        <v>23</v>
      </c>
      <c r="F579" t="s">
        <v>24</v>
      </c>
      <c r="G579" t="s">
        <v>34</v>
      </c>
      <c r="H579">
        <v>180</v>
      </c>
      <c r="I579">
        <v>35</v>
      </c>
      <c r="J579">
        <v>0</v>
      </c>
      <c r="K579">
        <v>1</v>
      </c>
      <c r="L579">
        <v>0</v>
      </c>
      <c r="M579">
        <v>0</v>
      </c>
      <c r="N579">
        <v>0</v>
      </c>
      <c r="O579">
        <v>2</v>
      </c>
      <c r="P579">
        <v>0</v>
      </c>
      <c r="Q579">
        <v>1</v>
      </c>
      <c r="R579">
        <v>1</v>
      </c>
      <c r="S579">
        <v>5</v>
      </c>
      <c r="T579">
        <v>40</v>
      </c>
    </row>
    <row r="580" spans="1:20" x14ac:dyDescent="0.35">
      <c r="A580" s="2" t="s">
        <v>895</v>
      </c>
      <c r="B580" t="s">
        <v>913</v>
      </c>
      <c r="C580" t="s">
        <v>897</v>
      </c>
      <c r="D580" t="s">
        <v>914</v>
      </c>
      <c r="E580" t="s">
        <v>23</v>
      </c>
      <c r="F580" t="s">
        <v>24</v>
      </c>
      <c r="G580" t="s">
        <v>34</v>
      </c>
      <c r="H580">
        <v>180</v>
      </c>
      <c r="I580">
        <v>35</v>
      </c>
      <c r="J580">
        <v>1</v>
      </c>
      <c r="K580">
        <v>1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2</v>
      </c>
      <c r="R580">
        <v>1</v>
      </c>
      <c r="S580">
        <v>4</v>
      </c>
      <c r="T580">
        <v>40</v>
      </c>
    </row>
    <row r="581" spans="1:20" x14ac:dyDescent="0.35">
      <c r="A581" s="2" t="s">
        <v>895</v>
      </c>
      <c r="B581" t="s">
        <v>915</v>
      </c>
      <c r="C581" t="s">
        <v>897</v>
      </c>
      <c r="D581" t="s">
        <v>916</v>
      </c>
      <c r="E581" t="s">
        <v>23</v>
      </c>
      <c r="F581" t="s">
        <v>24</v>
      </c>
      <c r="G581" t="s">
        <v>34</v>
      </c>
      <c r="H581">
        <v>180</v>
      </c>
      <c r="I581">
        <v>32</v>
      </c>
      <c r="J581">
        <v>1</v>
      </c>
      <c r="K581">
        <v>0</v>
      </c>
      <c r="L581">
        <v>0</v>
      </c>
      <c r="M581">
        <v>0</v>
      </c>
      <c r="N581">
        <v>0</v>
      </c>
      <c r="O581">
        <v>1</v>
      </c>
      <c r="P581">
        <v>0</v>
      </c>
      <c r="Q581">
        <v>1</v>
      </c>
      <c r="R581">
        <v>1</v>
      </c>
      <c r="S581">
        <v>3</v>
      </c>
      <c r="T581">
        <v>36</v>
      </c>
    </row>
    <row r="582" spans="1:20" x14ac:dyDescent="0.35">
      <c r="A582" s="2" t="s">
        <v>917</v>
      </c>
      <c r="B582" t="s">
        <v>20</v>
      </c>
      <c r="C582" t="s">
        <v>918</v>
      </c>
      <c r="D582" t="s">
        <v>22</v>
      </c>
      <c r="E582" t="s">
        <v>23</v>
      </c>
      <c r="F582" t="s">
        <v>24</v>
      </c>
      <c r="G582" t="s">
        <v>25</v>
      </c>
      <c r="H582">
        <v>240</v>
      </c>
      <c r="I582">
        <v>40</v>
      </c>
      <c r="J582">
        <v>0</v>
      </c>
      <c r="K582">
        <v>7</v>
      </c>
      <c r="L582">
        <v>0</v>
      </c>
      <c r="M582">
        <v>0</v>
      </c>
      <c r="N582">
        <v>1</v>
      </c>
      <c r="O582">
        <v>1</v>
      </c>
      <c r="P582">
        <v>0</v>
      </c>
      <c r="Q582">
        <v>1</v>
      </c>
      <c r="R582">
        <v>2</v>
      </c>
      <c r="S582">
        <v>12</v>
      </c>
      <c r="T582">
        <v>52</v>
      </c>
    </row>
    <row r="583" spans="1:20" x14ac:dyDescent="0.35">
      <c r="A583" s="2" t="s">
        <v>919</v>
      </c>
      <c r="B583" t="s">
        <v>20</v>
      </c>
      <c r="C583" t="s">
        <v>920</v>
      </c>
      <c r="D583" t="s">
        <v>22</v>
      </c>
      <c r="E583" t="s">
        <v>23</v>
      </c>
      <c r="F583" t="s">
        <v>24</v>
      </c>
      <c r="G583" t="s">
        <v>25</v>
      </c>
      <c r="H583">
        <v>240</v>
      </c>
      <c r="I583">
        <v>40</v>
      </c>
      <c r="J583">
        <v>0</v>
      </c>
      <c r="K583">
        <v>7</v>
      </c>
      <c r="L583">
        <v>0</v>
      </c>
      <c r="M583">
        <v>0</v>
      </c>
      <c r="N583">
        <v>1</v>
      </c>
      <c r="O583">
        <v>0</v>
      </c>
      <c r="P583">
        <v>0</v>
      </c>
      <c r="Q583">
        <v>1</v>
      </c>
      <c r="R583">
        <v>1</v>
      </c>
      <c r="S583">
        <v>10</v>
      </c>
      <c r="T583">
        <v>50</v>
      </c>
    </row>
    <row r="584" spans="1:20" x14ac:dyDescent="0.35">
      <c r="A584" s="2" t="s">
        <v>921</v>
      </c>
      <c r="B584" t="s">
        <v>922</v>
      </c>
      <c r="C584" t="s">
        <v>923</v>
      </c>
      <c r="D584" t="s">
        <v>924</v>
      </c>
      <c r="E584" t="s">
        <v>23</v>
      </c>
      <c r="F584" t="s">
        <v>24</v>
      </c>
      <c r="G584" t="s">
        <v>34</v>
      </c>
      <c r="H584">
        <v>180</v>
      </c>
      <c r="I584">
        <v>16</v>
      </c>
      <c r="J584">
        <v>0</v>
      </c>
      <c r="K584">
        <v>2</v>
      </c>
      <c r="L584">
        <v>0</v>
      </c>
      <c r="M584">
        <v>2</v>
      </c>
      <c r="N584">
        <v>1</v>
      </c>
      <c r="O584">
        <v>1</v>
      </c>
      <c r="P584">
        <v>0</v>
      </c>
      <c r="Q584">
        <v>2</v>
      </c>
      <c r="R584">
        <v>1</v>
      </c>
      <c r="S584">
        <v>9</v>
      </c>
      <c r="T584">
        <v>25</v>
      </c>
    </row>
    <row r="585" spans="1:20" x14ac:dyDescent="0.35">
      <c r="A585" s="2" t="s">
        <v>921</v>
      </c>
      <c r="B585" t="s">
        <v>925</v>
      </c>
      <c r="C585" t="s">
        <v>923</v>
      </c>
      <c r="D585" t="s">
        <v>926</v>
      </c>
      <c r="E585" t="s">
        <v>23</v>
      </c>
      <c r="F585" t="s">
        <v>24</v>
      </c>
      <c r="G585" t="s">
        <v>34</v>
      </c>
      <c r="H585">
        <v>180</v>
      </c>
      <c r="I585">
        <v>19</v>
      </c>
      <c r="J585">
        <v>2</v>
      </c>
      <c r="K585">
        <v>4</v>
      </c>
      <c r="L585">
        <v>0</v>
      </c>
      <c r="M585">
        <v>0</v>
      </c>
      <c r="N585">
        <v>1</v>
      </c>
      <c r="O585">
        <v>1</v>
      </c>
      <c r="P585">
        <v>0</v>
      </c>
      <c r="Q585">
        <v>2</v>
      </c>
      <c r="R585">
        <v>1</v>
      </c>
      <c r="S585">
        <v>9</v>
      </c>
      <c r="T585">
        <v>30</v>
      </c>
    </row>
    <row r="586" spans="1:20" x14ac:dyDescent="0.35">
      <c r="A586" s="2" t="s">
        <v>921</v>
      </c>
      <c r="B586" t="s">
        <v>927</v>
      </c>
      <c r="C586" t="s">
        <v>923</v>
      </c>
      <c r="D586" t="s">
        <v>928</v>
      </c>
      <c r="E586" t="s">
        <v>929</v>
      </c>
      <c r="F586" t="s">
        <v>24</v>
      </c>
      <c r="G586" t="s">
        <v>930</v>
      </c>
      <c r="H586">
        <v>120</v>
      </c>
      <c r="I586">
        <v>22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1</v>
      </c>
      <c r="S586">
        <v>1</v>
      </c>
      <c r="T586">
        <v>23</v>
      </c>
    </row>
    <row r="587" spans="1:20" x14ac:dyDescent="0.35">
      <c r="A587" s="2" t="s">
        <v>931</v>
      </c>
      <c r="B587" t="s">
        <v>932</v>
      </c>
      <c r="C587" t="s">
        <v>933</v>
      </c>
      <c r="D587" t="s">
        <v>934</v>
      </c>
      <c r="E587" t="s">
        <v>23</v>
      </c>
      <c r="F587" t="s">
        <v>24</v>
      </c>
      <c r="G587" t="s">
        <v>34</v>
      </c>
      <c r="H587">
        <v>180</v>
      </c>
      <c r="I587">
        <v>34</v>
      </c>
      <c r="J587">
        <v>1</v>
      </c>
      <c r="K587">
        <v>2</v>
      </c>
      <c r="L587">
        <v>0</v>
      </c>
      <c r="M587">
        <v>0</v>
      </c>
      <c r="N587">
        <v>3</v>
      </c>
      <c r="O587">
        <v>3</v>
      </c>
      <c r="P587">
        <v>0</v>
      </c>
      <c r="Q587">
        <v>2</v>
      </c>
      <c r="R587">
        <v>5</v>
      </c>
      <c r="S587">
        <v>15</v>
      </c>
      <c r="T587">
        <v>50</v>
      </c>
    </row>
    <row r="588" spans="1:20" x14ac:dyDescent="0.35">
      <c r="A588" s="2" t="s">
        <v>931</v>
      </c>
      <c r="B588" t="s">
        <v>935</v>
      </c>
      <c r="C588" t="s">
        <v>933</v>
      </c>
      <c r="D588" t="s">
        <v>936</v>
      </c>
      <c r="E588" t="s">
        <v>23</v>
      </c>
      <c r="F588" t="s">
        <v>24</v>
      </c>
      <c r="G588" t="s">
        <v>34</v>
      </c>
      <c r="H588">
        <v>180</v>
      </c>
      <c r="I588">
        <v>14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1</v>
      </c>
      <c r="P588">
        <v>0</v>
      </c>
      <c r="Q588">
        <v>5</v>
      </c>
      <c r="R588">
        <v>0</v>
      </c>
      <c r="S588">
        <v>6</v>
      </c>
      <c r="T588">
        <v>20</v>
      </c>
    </row>
    <row r="589" spans="1:20" x14ac:dyDescent="0.35">
      <c r="A589" s="2" t="s">
        <v>931</v>
      </c>
      <c r="B589" t="s">
        <v>722</v>
      </c>
      <c r="C589" t="s">
        <v>933</v>
      </c>
      <c r="D589" t="s">
        <v>723</v>
      </c>
      <c r="E589" t="s">
        <v>23</v>
      </c>
      <c r="F589" t="s">
        <v>24</v>
      </c>
      <c r="G589" t="s">
        <v>34</v>
      </c>
      <c r="H589">
        <v>180</v>
      </c>
      <c r="I589">
        <v>26</v>
      </c>
      <c r="J589">
        <v>1</v>
      </c>
      <c r="K589">
        <v>2</v>
      </c>
      <c r="L589">
        <v>0</v>
      </c>
      <c r="M589">
        <v>2</v>
      </c>
      <c r="N589">
        <v>1</v>
      </c>
      <c r="O589">
        <v>1</v>
      </c>
      <c r="P589">
        <v>0</v>
      </c>
      <c r="Q589">
        <v>1</v>
      </c>
      <c r="R589">
        <v>1</v>
      </c>
      <c r="S589">
        <v>8</v>
      </c>
      <c r="T589">
        <v>35</v>
      </c>
    </row>
    <row r="590" spans="1:20" x14ac:dyDescent="0.35">
      <c r="A590" s="2" t="s">
        <v>931</v>
      </c>
      <c r="B590" t="s">
        <v>937</v>
      </c>
      <c r="C590" t="s">
        <v>933</v>
      </c>
      <c r="D590" t="s">
        <v>938</v>
      </c>
      <c r="E590" t="s">
        <v>23</v>
      </c>
      <c r="F590" t="s">
        <v>24</v>
      </c>
      <c r="G590" t="s">
        <v>34</v>
      </c>
      <c r="H590">
        <v>180</v>
      </c>
      <c r="I590">
        <v>24</v>
      </c>
      <c r="J590">
        <v>1</v>
      </c>
      <c r="K590">
        <v>5</v>
      </c>
      <c r="L590">
        <v>0</v>
      </c>
      <c r="M590">
        <v>0</v>
      </c>
      <c r="N590">
        <v>3</v>
      </c>
      <c r="O590">
        <v>2</v>
      </c>
      <c r="P590">
        <v>0</v>
      </c>
      <c r="Q590">
        <v>2</v>
      </c>
      <c r="R590">
        <v>3</v>
      </c>
      <c r="S590">
        <v>15</v>
      </c>
      <c r="T590">
        <v>40</v>
      </c>
    </row>
    <row r="591" spans="1:20" x14ac:dyDescent="0.35">
      <c r="A591" s="2" t="s">
        <v>931</v>
      </c>
      <c r="B591" t="s">
        <v>939</v>
      </c>
      <c r="C591" t="s">
        <v>933</v>
      </c>
      <c r="D591" t="s">
        <v>940</v>
      </c>
      <c r="E591" t="s">
        <v>941</v>
      </c>
      <c r="F591" t="s">
        <v>24</v>
      </c>
      <c r="G591" t="s">
        <v>930</v>
      </c>
      <c r="H591">
        <v>120</v>
      </c>
      <c r="I591">
        <v>20</v>
      </c>
      <c r="J591">
        <v>2</v>
      </c>
      <c r="K591">
        <v>2</v>
      </c>
      <c r="L591">
        <v>0</v>
      </c>
      <c r="M591">
        <v>0</v>
      </c>
      <c r="N591">
        <v>1</v>
      </c>
      <c r="O591">
        <v>4</v>
      </c>
      <c r="P591">
        <v>0</v>
      </c>
      <c r="Q591">
        <v>0</v>
      </c>
      <c r="R591">
        <v>2</v>
      </c>
      <c r="S591">
        <v>9</v>
      </c>
      <c r="T591">
        <v>31</v>
      </c>
    </row>
    <row r="592" spans="1:20" x14ac:dyDescent="0.35">
      <c r="A592" s="2" t="s">
        <v>931</v>
      </c>
      <c r="B592" t="s">
        <v>942</v>
      </c>
      <c r="C592" t="s">
        <v>933</v>
      </c>
      <c r="D592" t="s">
        <v>943</v>
      </c>
      <c r="E592" t="s">
        <v>929</v>
      </c>
      <c r="F592" t="s">
        <v>24</v>
      </c>
      <c r="G592" t="s">
        <v>34</v>
      </c>
      <c r="H592">
        <v>180</v>
      </c>
      <c r="I592">
        <v>50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50</v>
      </c>
    </row>
    <row r="593" spans="1:20" x14ac:dyDescent="0.35">
      <c r="A593" s="2" t="s">
        <v>944</v>
      </c>
      <c r="B593" t="s">
        <v>376</v>
      </c>
      <c r="C593" t="s">
        <v>945</v>
      </c>
      <c r="D593" t="s">
        <v>377</v>
      </c>
      <c r="E593" t="s">
        <v>23</v>
      </c>
      <c r="F593" t="s">
        <v>24</v>
      </c>
      <c r="G593" t="s">
        <v>34</v>
      </c>
      <c r="H593">
        <v>180</v>
      </c>
      <c r="I593">
        <v>42</v>
      </c>
      <c r="J593">
        <v>1</v>
      </c>
      <c r="K593">
        <v>3</v>
      </c>
      <c r="L593">
        <v>0</v>
      </c>
      <c r="M593">
        <v>0</v>
      </c>
      <c r="N593">
        <v>0</v>
      </c>
      <c r="O593">
        <v>1</v>
      </c>
      <c r="P593">
        <v>0</v>
      </c>
      <c r="Q593">
        <v>1</v>
      </c>
      <c r="R593">
        <v>2</v>
      </c>
      <c r="S593">
        <v>7</v>
      </c>
      <c r="T593">
        <v>50</v>
      </c>
    </row>
    <row r="594" spans="1:20" x14ac:dyDescent="0.35">
      <c r="A594" s="2" t="s">
        <v>944</v>
      </c>
      <c r="B594" t="s">
        <v>79</v>
      </c>
      <c r="C594" t="s">
        <v>945</v>
      </c>
      <c r="D594" t="s">
        <v>80</v>
      </c>
      <c r="E594" t="s">
        <v>23</v>
      </c>
      <c r="F594" t="s">
        <v>24</v>
      </c>
      <c r="G594" t="s">
        <v>34</v>
      </c>
      <c r="H594">
        <v>180</v>
      </c>
      <c r="I594">
        <v>27</v>
      </c>
      <c r="J594">
        <v>1</v>
      </c>
      <c r="K594">
        <v>2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2</v>
      </c>
      <c r="T594">
        <v>30</v>
      </c>
    </row>
    <row r="595" spans="1:20" x14ac:dyDescent="0.35">
      <c r="A595" s="2" t="s">
        <v>944</v>
      </c>
      <c r="B595" t="s">
        <v>946</v>
      </c>
      <c r="C595" t="s">
        <v>945</v>
      </c>
      <c r="D595" t="s">
        <v>947</v>
      </c>
      <c r="E595" t="s">
        <v>23</v>
      </c>
      <c r="F595" t="s">
        <v>24</v>
      </c>
      <c r="G595" t="s">
        <v>34</v>
      </c>
      <c r="H595">
        <v>180</v>
      </c>
      <c r="I595">
        <v>24</v>
      </c>
      <c r="J595">
        <v>0</v>
      </c>
      <c r="K595">
        <v>3</v>
      </c>
      <c r="L595">
        <v>0</v>
      </c>
      <c r="M595">
        <v>0</v>
      </c>
      <c r="N595">
        <v>0</v>
      </c>
      <c r="O595">
        <v>1</v>
      </c>
      <c r="P595">
        <v>0</v>
      </c>
      <c r="Q595">
        <v>1</v>
      </c>
      <c r="R595">
        <v>1</v>
      </c>
      <c r="S595">
        <v>6</v>
      </c>
      <c r="T595">
        <v>30</v>
      </c>
    </row>
    <row r="596" spans="1:20" x14ac:dyDescent="0.35">
      <c r="A596" s="2" t="s">
        <v>944</v>
      </c>
      <c r="B596" t="s">
        <v>948</v>
      </c>
      <c r="C596" t="s">
        <v>945</v>
      </c>
      <c r="D596" t="s">
        <v>949</v>
      </c>
      <c r="E596" t="s">
        <v>23</v>
      </c>
      <c r="F596" t="s">
        <v>24</v>
      </c>
      <c r="G596" t="s">
        <v>34</v>
      </c>
      <c r="H596">
        <v>180</v>
      </c>
      <c r="I596">
        <v>25</v>
      </c>
      <c r="J596">
        <v>0</v>
      </c>
      <c r="K596">
        <v>2</v>
      </c>
      <c r="L596">
        <v>0</v>
      </c>
      <c r="M596">
        <v>0</v>
      </c>
      <c r="N596">
        <v>1</v>
      </c>
      <c r="O596">
        <v>0</v>
      </c>
      <c r="P596">
        <v>0</v>
      </c>
      <c r="Q596">
        <v>1</v>
      </c>
      <c r="R596">
        <v>1</v>
      </c>
      <c r="S596">
        <v>5</v>
      </c>
      <c r="T596">
        <v>30</v>
      </c>
    </row>
    <row r="597" spans="1:20" x14ac:dyDescent="0.35">
      <c r="A597" s="2" t="s">
        <v>944</v>
      </c>
      <c r="B597" t="s">
        <v>950</v>
      </c>
      <c r="C597" t="s">
        <v>945</v>
      </c>
      <c r="D597" t="s">
        <v>951</v>
      </c>
      <c r="E597" t="s">
        <v>23</v>
      </c>
      <c r="F597" t="s">
        <v>24</v>
      </c>
      <c r="G597" t="s">
        <v>34</v>
      </c>
      <c r="H597">
        <v>180</v>
      </c>
      <c r="I597">
        <v>25</v>
      </c>
      <c r="J597">
        <v>0</v>
      </c>
      <c r="K597">
        <v>2</v>
      </c>
      <c r="L597">
        <v>0</v>
      </c>
      <c r="M597">
        <v>0</v>
      </c>
      <c r="N597">
        <v>1</v>
      </c>
      <c r="O597">
        <v>0</v>
      </c>
      <c r="P597">
        <v>0</v>
      </c>
      <c r="Q597">
        <v>1</v>
      </c>
      <c r="R597">
        <v>1</v>
      </c>
      <c r="S597">
        <v>5</v>
      </c>
      <c r="T597">
        <v>30</v>
      </c>
    </row>
    <row r="598" spans="1:20" x14ac:dyDescent="0.35">
      <c r="A598" s="2" t="s">
        <v>944</v>
      </c>
      <c r="B598" t="s">
        <v>885</v>
      </c>
      <c r="C598" t="s">
        <v>945</v>
      </c>
      <c r="D598" t="s">
        <v>886</v>
      </c>
      <c r="E598" t="s">
        <v>23</v>
      </c>
      <c r="F598" t="s">
        <v>24</v>
      </c>
      <c r="G598" t="s">
        <v>34</v>
      </c>
      <c r="H598">
        <v>180</v>
      </c>
      <c r="I598">
        <v>40</v>
      </c>
      <c r="J598">
        <v>1</v>
      </c>
      <c r="K598">
        <v>4</v>
      </c>
      <c r="L598">
        <v>0</v>
      </c>
      <c r="M598">
        <v>0</v>
      </c>
      <c r="N598">
        <v>2</v>
      </c>
      <c r="O598">
        <v>0</v>
      </c>
      <c r="P598">
        <v>0</v>
      </c>
      <c r="Q598">
        <v>2</v>
      </c>
      <c r="R598">
        <v>1</v>
      </c>
      <c r="S598">
        <v>9</v>
      </c>
      <c r="T598">
        <v>50</v>
      </c>
    </row>
    <row r="599" spans="1:20" x14ac:dyDescent="0.35">
      <c r="A599" s="2" t="s">
        <v>944</v>
      </c>
      <c r="B599" t="s">
        <v>81</v>
      </c>
      <c r="C599" t="s">
        <v>945</v>
      </c>
      <c r="D599" t="s">
        <v>82</v>
      </c>
      <c r="E599" t="s">
        <v>23</v>
      </c>
      <c r="F599" t="s">
        <v>24</v>
      </c>
      <c r="G599" t="s">
        <v>952</v>
      </c>
      <c r="H599">
        <v>210</v>
      </c>
      <c r="I599">
        <v>38</v>
      </c>
      <c r="J599">
        <v>1</v>
      </c>
      <c r="K599">
        <v>2</v>
      </c>
      <c r="L599">
        <v>0</v>
      </c>
      <c r="M599">
        <v>0</v>
      </c>
      <c r="N599">
        <v>1</v>
      </c>
      <c r="O599">
        <v>1</v>
      </c>
      <c r="P599">
        <v>0</v>
      </c>
      <c r="Q599">
        <v>1</v>
      </c>
      <c r="R599">
        <v>1</v>
      </c>
      <c r="S599">
        <v>6</v>
      </c>
      <c r="T599">
        <v>45</v>
      </c>
    </row>
    <row r="600" spans="1:20" x14ac:dyDescent="0.35">
      <c r="A600" s="2" t="s">
        <v>944</v>
      </c>
      <c r="B600" t="s">
        <v>887</v>
      </c>
      <c r="C600" t="s">
        <v>945</v>
      </c>
      <c r="D600" t="s">
        <v>888</v>
      </c>
      <c r="E600" t="s">
        <v>23</v>
      </c>
      <c r="F600" t="s">
        <v>24</v>
      </c>
      <c r="G600" t="s">
        <v>34</v>
      </c>
      <c r="H600">
        <v>180</v>
      </c>
      <c r="I600">
        <v>30</v>
      </c>
      <c r="J600">
        <v>0</v>
      </c>
      <c r="K600">
        <v>2</v>
      </c>
      <c r="L600">
        <v>0</v>
      </c>
      <c r="M600">
        <v>0</v>
      </c>
      <c r="N600">
        <v>1</v>
      </c>
      <c r="O600">
        <v>1</v>
      </c>
      <c r="P600">
        <v>0</v>
      </c>
      <c r="Q600">
        <v>0</v>
      </c>
      <c r="R600">
        <v>1</v>
      </c>
      <c r="S600">
        <v>5</v>
      </c>
      <c r="T600">
        <v>35</v>
      </c>
    </row>
    <row r="601" spans="1:20" x14ac:dyDescent="0.35">
      <c r="A601" s="2" t="s">
        <v>953</v>
      </c>
      <c r="B601" t="s">
        <v>877</v>
      </c>
      <c r="C601" t="s">
        <v>954</v>
      </c>
      <c r="D601" t="s">
        <v>878</v>
      </c>
      <c r="E601" t="s">
        <v>23</v>
      </c>
      <c r="F601" t="s">
        <v>24</v>
      </c>
      <c r="G601" t="s">
        <v>34</v>
      </c>
      <c r="H601">
        <v>180</v>
      </c>
      <c r="I601">
        <v>16</v>
      </c>
      <c r="J601">
        <v>1</v>
      </c>
      <c r="K601">
        <v>0</v>
      </c>
      <c r="L601">
        <v>0</v>
      </c>
      <c r="M601">
        <v>0</v>
      </c>
      <c r="N601">
        <v>2</v>
      </c>
      <c r="O601">
        <v>0</v>
      </c>
      <c r="P601">
        <v>0</v>
      </c>
      <c r="Q601">
        <v>0</v>
      </c>
      <c r="R601">
        <v>1</v>
      </c>
      <c r="S601">
        <v>3</v>
      </c>
      <c r="T601">
        <v>20</v>
      </c>
    </row>
    <row r="602" spans="1:20" x14ac:dyDescent="0.35">
      <c r="A602" s="2" t="s">
        <v>953</v>
      </c>
      <c r="B602" t="s">
        <v>176</v>
      </c>
      <c r="C602" t="s">
        <v>954</v>
      </c>
      <c r="D602" t="s">
        <v>177</v>
      </c>
      <c r="E602" t="s">
        <v>23</v>
      </c>
      <c r="F602" t="s">
        <v>24</v>
      </c>
      <c r="G602" t="s">
        <v>34</v>
      </c>
      <c r="H602">
        <v>180</v>
      </c>
      <c r="I602">
        <v>50</v>
      </c>
      <c r="J602">
        <v>1</v>
      </c>
      <c r="K602">
        <v>14</v>
      </c>
      <c r="L602">
        <v>0</v>
      </c>
      <c r="M602">
        <v>0</v>
      </c>
      <c r="N602">
        <v>1</v>
      </c>
      <c r="O602">
        <v>7</v>
      </c>
      <c r="P602">
        <v>0</v>
      </c>
      <c r="Q602">
        <v>5</v>
      </c>
      <c r="R602">
        <v>2</v>
      </c>
      <c r="S602">
        <v>29</v>
      </c>
      <c r="T602">
        <v>80</v>
      </c>
    </row>
    <row r="603" spans="1:20" x14ac:dyDescent="0.35">
      <c r="A603" s="2" t="s">
        <v>953</v>
      </c>
      <c r="B603" t="s">
        <v>97</v>
      </c>
      <c r="C603" t="s">
        <v>954</v>
      </c>
      <c r="D603" t="s">
        <v>98</v>
      </c>
      <c r="E603" t="s">
        <v>23</v>
      </c>
      <c r="F603" t="s">
        <v>24</v>
      </c>
      <c r="G603" t="s">
        <v>34</v>
      </c>
      <c r="H603">
        <v>180</v>
      </c>
      <c r="I603">
        <v>28</v>
      </c>
      <c r="J603">
        <v>0</v>
      </c>
      <c r="K603">
        <v>5</v>
      </c>
      <c r="L603">
        <v>0</v>
      </c>
      <c r="M603">
        <v>0</v>
      </c>
      <c r="N603">
        <v>1</v>
      </c>
      <c r="O603">
        <v>2</v>
      </c>
      <c r="P603">
        <v>0</v>
      </c>
      <c r="Q603">
        <v>2</v>
      </c>
      <c r="R603">
        <v>2</v>
      </c>
      <c r="S603">
        <v>12</v>
      </c>
      <c r="T603">
        <v>40</v>
      </c>
    </row>
    <row r="604" spans="1:20" x14ac:dyDescent="0.35">
      <c r="A604" s="2" t="s">
        <v>955</v>
      </c>
      <c r="B604" t="s">
        <v>956</v>
      </c>
      <c r="C604" t="s">
        <v>957</v>
      </c>
      <c r="D604" t="s">
        <v>958</v>
      </c>
      <c r="E604" t="s">
        <v>23</v>
      </c>
      <c r="F604" t="s">
        <v>24</v>
      </c>
      <c r="G604" t="s">
        <v>34</v>
      </c>
      <c r="H604">
        <v>180</v>
      </c>
      <c r="I604">
        <v>41</v>
      </c>
      <c r="J604">
        <v>2</v>
      </c>
      <c r="K604">
        <v>2</v>
      </c>
      <c r="L604">
        <v>0</v>
      </c>
      <c r="M604">
        <v>2</v>
      </c>
      <c r="N604">
        <v>1</v>
      </c>
      <c r="O604">
        <v>1</v>
      </c>
      <c r="P604">
        <v>0</v>
      </c>
      <c r="Q604">
        <v>4</v>
      </c>
      <c r="R604">
        <v>2</v>
      </c>
      <c r="S604">
        <v>12</v>
      </c>
      <c r="T604">
        <v>55</v>
      </c>
    </row>
    <row r="605" spans="1:20" x14ac:dyDescent="0.35">
      <c r="A605" s="2" t="s">
        <v>955</v>
      </c>
      <c r="B605" t="s">
        <v>573</v>
      </c>
      <c r="C605" t="s">
        <v>957</v>
      </c>
      <c r="D605" t="s">
        <v>574</v>
      </c>
      <c r="E605" t="s">
        <v>23</v>
      </c>
      <c r="F605" t="s">
        <v>24</v>
      </c>
      <c r="G605" t="s">
        <v>34</v>
      </c>
      <c r="H605">
        <v>180</v>
      </c>
      <c r="I605">
        <v>39</v>
      </c>
      <c r="J605">
        <v>2</v>
      </c>
      <c r="K605">
        <v>3</v>
      </c>
      <c r="L605">
        <v>1</v>
      </c>
      <c r="M605">
        <v>2</v>
      </c>
      <c r="N605">
        <v>1</v>
      </c>
      <c r="O605">
        <v>0</v>
      </c>
      <c r="P605">
        <v>0</v>
      </c>
      <c r="Q605">
        <v>5</v>
      </c>
      <c r="R605">
        <v>2</v>
      </c>
      <c r="S605">
        <v>14</v>
      </c>
      <c r="T605">
        <v>55</v>
      </c>
    </row>
    <row r="606" spans="1:20" x14ac:dyDescent="0.35">
      <c r="A606" s="2" t="s">
        <v>955</v>
      </c>
      <c r="B606" t="s">
        <v>77</v>
      </c>
      <c r="C606" t="s">
        <v>957</v>
      </c>
      <c r="D606" t="s">
        <v>78</v>
      </c>
      <c r="E606" t="s">
        <v>23</v>
      </c>
      <c r="F606" t="s">
        <v>24</v>
      </c>
      <c r="G606" t="s">
        <v>34</v>
      </c>
      <c r="H606">
        <v>180</v>
      </c>
      <c r="I606">
        <v>41</v>
      </c>
      <c r="J606">
        <v>2</v>
      </c>
      <c r="K606">
        <v>4</v>
      </c>
      <c r="L606">
        <v>0</v>
      </c>
      <c r="M606">
        <v>0</v>
      </c>
      <c r="N606">
        <v>2</v>
      </c>
      <c r="O606">
        <v>2</v>
      </c>
      <c r="P606">
        <v>0</v>
      </c>
      <c r="Q606">
        <v>2</v>
      </c>
      <c r="R606">
        <v>2</v>
      </c>
      <c r="S606">
        <v>12</v>
      </c>
      <c r="T606">
        <v>55</v>
      </c>
    </row>
    <row r="607" spans="1:20" x14ac:dyDescent="0.35">
      <c r="A607" s="2" t="s">
        <v>955</v>
      </c>
      <c r="B607" t="s">
        <v>79</v>
      </c>
      <c r="C607" t="s">
        <v>957</v>
      </c>
      <c r="D607" t="s">
        <v>80</v>
      </c>
      <c r="E607" t="s">
        <v>23</v>
      </c>
      <c r="F607" t="s">
        <v>24</v>
      </c>
      <c r="G607" t="s">
        <v>34</v>
      </c>
      <c r="H607">
        <v>180</v>
      </c>
      <c r="I607">
        <v>42</v>
      </c>
      <c r="J607">
        <v>0</v>
      </c>
      <c r="K607">
        <v>4</v>
      </c>
      <c r="L607">
        <v>0</v>
      </c>
      <c r="M607">
        <v>0</v>
      </c>
      <c r="N607">
        <v>3</v>
      </c>
      <c r="O607">
        <v>2</v>
      </c>
      <c r="P607">
        <v>0</v>
      </c>
      <c r="Q607">
        <v>0</v>
      </c>
      <c r="R607">
        <v>4</v>
      </c>
      <c r="S607">
        <v>13</v>
      </c>
      <c r="T607">
        <v>55</v>
      </c>
    </row>
    <row r="608" spans="1:20" x14ac:dyDescent="0.35">
      <c r="A608" s="2" t="s">
        <v>955</v>
      </c>
      <c r="B608" t="s">
        <v>133</v>
      </c>
      <c r="C608" t="s">
        <v>957</v>
      </c>
      <c r="D608" t="s">
        <v>134</v>
      </c>
      <c r="E608" t="s">
        <v>23</v>
      </c>
      <c r="F608" t="s">
        <v>24</v>
      </c>
      <c r="G608" t="s">
        <v>34</v>
      </c>
      <c r="H608">
        <v>180</v>
      </c>
      <c r="I608">
        <v>35</v>
      </c>
      <c r="J608">
        <v>2</v>
      </c>
      <c r="K608">
        <v>4</v>
      </c>
      <c r="L608">
        <v>2</v>
      </c>
      <c r="M608">
        <v>3</v>
      </c>
      <c r="N608">
        <v>3</v>
      </c>
      <c r="O608">
        <v>1</v>
      </c>
      <c r="P608">
        <v>0</v>
      </c>
      <c r="Q608">
        <v>2</v>
      </c>
      <c r="R608">
        <v>3</v>
      </c>
      <c r="S608">
        <v>18</v>
      </c>
      <c r="T608">
        <v>55</v>
      </c>
    </row>
    <row r="609" spans="1:20" x14ac:dyDescent="0.35">
      <c r="A609" s="2" t="s">
        <v>955</v>
      </c>
      <c r="B609" t="s">
        <v>959</v>
      </c>
      <c r="C609" t="s">
        <v>957</v>
      </c>
      <c r="D609" t="s">
        <v>960</v>
      </c>
      <c r="E609" t="s">
        <v>23</v>
      </c>
      <c r="F609" t="s">
        <v>24</v>
      </c>
      <c r="G609" t="s">
        <v>34</v>
      </c>
      <c r="H609">
        <v>180</v>
      </c>
      <c r="I609">
        <v>35</v>
      </c>
      <c r="J609">
        <v>0</v>
      </c>
      <c r="K609">
        <v>2</v>
      </c>
      <c r="L609">
        <v>0</v>
      </c>
      <c r="M609">
        <v>1</v>
      </c>
      <c r="N609">
        <v>0</v>
      </c>
      <c r="O609">
        <v>0</v>
      </c>
      <c r="P609">
        <v>0</v>
      </c>
      <c r="Q609">
        <v>1</v>
      </c>
      <c r="R609">
        <v>1</v>
      </c>
      <c r="S609">
        <v>5</v>
      </c>
      <c r="T609">
        <v>40</v>
      </c>
    </row>
    <row r="610" spans="1:20" x14ac:dyDescent="0.35">
      <c r="A610" s="2" t="s">
        <v>961</v>
      </c>
      <c r="B610" t="s">
        <v>176</v>
      </c>
      <c r="C610" t="s">
        <v>962</v>
      </c>
      <c r="D610" t="s">
        <v>177</v>
      </c>
      <c r="E610" t="s">
        <v>23</v>
      </c>
      <c r="F610" t="s">
        <v>24</v>
      </c>
      <c r="G610" t="s">
        <v>34</v>
      </c>
      <c r="H610">
        <v>180</v>
      </c>
      <c r="I610">
        <v>76</v>
      </c>
      <c r="J610">
        <v>5</v>
      </c>
      <c r="K610">
        <v>5</v>
      </c>
      <c r="L610">
        <v>1</v>
      </c>
      <c r="M610">
        <v>6</v>
      </c>
      <c r="N610">
        <v>4</v>
      </c>
      <c r="O610">
        <v>1</v>
      </c>
      <c r="P610">
        <v>0</v>
      </c>
      <c r="Q610">
        <v>6</v>
      </c>
      <c r="R610">
        <v>10</v>
      </c>
      <c r="S610">
        <v>33</v>
      </c>
      <c r="T610">
        <v>114</v>
      </c>
    </row>
    <row r="611" spans="1:20" x14ac:dyDescent="0.35">
      <c r="A611" s="2" t="s">
        <v>961</v>
      </c>
      <c r="B611" t="s">
        <v>831</v>
      </c>
      <c r="C611" t="s">
        <v>962</v>
      </c>
      <c r="D611" t="s">
        <v>832</v>
      </c>
      <c r="E611" t="s">
        <v>23</v>
      </c>
      <c r="F611" t="s">
        <v>24</v>
      </c>
      <c r="G611" t="s">
        <v>25</v>
      </c>
      <c r="H611">
        <v>180</v>
      </c>
      <c r="I611">
        <v>26</v>
      </c>
      <c r="J611">
        <v>1</v>
      </c>
      <c r="K611">
        <v>18</v>
      </c>
      <c r="L611">
        <v>1</v>
      </c>
      <c r="M611">
        <v>5</v>
      </c>
      <c r="N611">
        <v>2</v>
      </c>
      <c r="O611">
        <v>1</v>
      </c>
      <c r="P611">
        <v>0</v>
      </c>
      <c r="Q611">
        <v>5</v>
      </c>
      <c r="R611">
        <v>5</v>
      </c>
      <c r="S611">
        <v>37</v>
      </c>
      <c r="T611">
        <v>64</v>
      </c>
    </row>
    <row r="612" spans="1:20" x14ac:dyDescent="0.35">
      <c r="A612" s="2" t="s">
        <v>961</v>
      </c>
      <c r="B612" t="s">
        <v>271</v>
      </c>
      <c r="C612" t="s">
        <v>962</v>
      </c>
      <c r="D612" t="s">
        <v>272</v>
      </c>
      <c r="E612" t="s">
        <v>23</v>
      </c>
      <c r="F612" t="s">
        <v>24</v>
      </c>
      <c r="G612" t="s">
        <v>34</v>
      </c>
      <c r="H612">
        <v>180</v>
      </c>
      <c r="I612">
        <v>50</v>
      </c>
      <c r="J612">
        <v>2</v>
      </c>
      <c r="K612">
        <v>4</v>
      </c>
      <c r="L612">
        <v>4</v>
      </c>
      <c r="M612">
        <v>3</v>
      </c>
      <c r="N612">
        <v>2</v>
      </c>
      <c r="O612">
        <v>2</v>
      </c>
      <c r="P612">
        <v>0</v>
      </c>
      <c r="Q612">
        <v>8</v>
      </c>
      <c r="R612">
        <v>3</v>
      </c>
      <c r="S612">
        <v>26</v>
      </c>
      <c r="T612">
        <v>78</v>
      </c>
    </row>
    <row r="613" spans="1:20" x14ac:dyDescent="0.35">
      <c r="A613" s="2" t="s">
        <v>961</v>
      </c>
      <c r="B613" t="s">
        <v>121</v>
      </c>
      <c r="C613" t="s">
        <v>962</v>
      </c>
      <c r="D613" t="s">
        <v>122</v>
      </c>
      <c r="E613" t="s">
        <v>23</v>
      </c>
      <c r="F613" t="s">
        <v>24</v>
      </c>
      <c r="G613" t="s">
        <v>34</v>
      </c>
      <c r="H613">
        <v>180</v>
      </c>
      <c r="I613">
        <v>33</v>
      </c>
      <c r="J613">
        <v>3</v>
      </c>
      <c r="K613">
        <v>2</v>
      </c>
      <c r="L613">
        <v>0</v>
      </c>
      <c r="M613">
        <v>4</v>
      </c>
      <c r="N613">
        <v>1</v>
      </c>
      <c r="O613">
        <v>1</v>
      </c>
      <c r="P613">
        <v>0</v>
      </c>
      <c r="Q613">
        <v>8</v>
      </c>
      <c r="R613">
        <v>3</v>
      </c>
      <c r="S613">
        <v>19</v>
      </c>
      <c r="T613">
        <v>55</v>
      </c>
    </row>
    <row r="614" spans="1:20" x14ac:dyDescent="0.35">
      <c r="A614" s="2" t="s">
        <v>961</v>
      </c>
      <c r="B614" t="s">
        <v>97</v>
      </c>
      <c r="C614" t="s">
        <v>962</v>
      </c>
      <c r="D614" t="s">
        <v>98</v>
      </c>
      <c r="E614" t="s">
        <v>23</v>
      </c>
      <c r="F614" t="s">
        <v>24</v>
      </c>
      <c r="G614" t="s">
        <v>34</v>
      </c>
      <c r="H614">
        <v>180</v>
      </c>
      <c r="I614">
        <v>65</v>
      </c>
      <c r="J614">
        <v>5</v>
      </c>
      <c r="K614">
        <v>5</v>
      </c>
      <c r="L614">
        <v>1</v>
      </c>
      <c r="M614">
        <v>1</v>
      </c>
      <c r="N614">
        <v>1</v>
      </c>
      <c r="O614">
        <v>2</v>
      </c>
      <c r="P614">
        <v>0</v>
      </c>
      <c r="Q614">
        <v>5</v>
      </c>
      <c r="R614">
        <v>5</v>
      </c>
      <c r="S614">
        <v>20</v>
      </c>
      <c r="T614">
        <v>90</v>
      </c>
    </row>
    <row r="615" spans="1:20" x14ac:dyDescent="0.35">
      <c r="A615" s="2" t="s">
        <v>963</v>
      </c>
      <c r="B615" t="s">
        <v>176</v>
      </c>
      <c r="C615" t="s">
        <v>964</v>
      </c>
      <c r="D615" t="s">
        <v>177</v>
      </c>
      <c r="E615" t="s">
        <v>23</v>
      </c>
      <c r="F615" t="s">
        <v>24</v>
      </c>
      <c r="G615" t="s">
        <v>34</v>
      </c>
      <c r="H615">
        <v>180</v>
      </c>
      <c r="I615">
        <v>31</v>
      </c>
      <c r="J615">
        <v>1</v>
      </c>
      <c r="K615">
        <v>4</v>
      </c>
      <c r="L615">
        <v>3</v>
      </c>
      <c r="M615">
        <v>4</v>
      </c>
      <c r="N615">
        <v>2</v>
      </c>
      <c r="O615">
        <v>2</v>
      </c>
      <c r="P615">
        <v>0</v>
      </c>
      <c r="Q615">
        <v>5</v>
      </c>
      <c r="R615">
        <v>2</v>
      </c>
      <c r="S615">
        <v>22</v>
      </c>
      <c r="T615">
        <v>54</v>
      </c>
    </row>
    <row r="616" spans="1:20" x14ac:dyDescent="0.35">
      <c r="A616" s="2" t="s">
        <v>963</v>
      </c>
      <c r="B616" t="s">
        <v>831</v>
      </c>
      <c r="C616" t="s">
        <v>964</v>
      </c>
      <c r="D616" t="s">
        <v>832</v>
      </c>
      <c r="E616" t="s">
        <v>23</v>
      </c>
      <c r="F616" t="s">
        <v>24</v>
      </c>
      <c r="G616" t="s">
        <v>25</v>
      </c>
      <c r="H616">
        <v>180</v>
      </c>
      <c r="I616">
        <v>20</v>
      </c>
      <c r="J616">
        <v>3</v>
      </c>
      <c r="K616">
        <v>15</v>
      </c>
      <c r="L616">
        <v>3</v>
      </c>
      <c r="M616">
        <v>3</v>
      </c>
      <c r="N616">
        <v>2</v>
      </c>
      <c r="O616">
        <v>2</v>
      </c>
      <c r="P616">
        <v>0</v>
      </c>
      <c r="Q616">
        <v>5</v>
      </c>
      <c r="R616">
        <v>2</v>
      </c>
      <c r="S616">
        <v>32</v>
      </c>
      <c r="T616">
        <v>55</v>
      </c>
    </row>
    <row r="617" spans="1:20" x14ac:dyDescent="0.35">
      <c r="A617" s="2" t="s">
        <v>963</v>
      </c>
      <c r="B617" t="s">
        <v>97</v>
      </c>
      <c r="C617" t="s">
        <v>964</v>
      </c>
      <c r="D617" t="s">
        <v>98</v>
      </c>
      <c r="E617" t="s">
        <v>23</v>
      </c>
      <c r="F617" t="s">
        <v>24</v>
      </c>
      <c r="G617" t="s">
        <v>34</v>
      </c>
      <c r="H617">
        <v>180</v>
      </c>
      <c r="I617">
        <v>40</v>
      </c>
      <c r="J617">
        <v>3</v>
      </c>
      <c r="K617">
        <v>6</v>
      </c>
      <c r="L617">
        <v>2</v>
      </c>
      <c r="M617">
        <v>3</v>
      </c>
      <c r="N617">
        <v>2</v>
      </c>
      <c r="O617">
        <v>1</v>
      </c>
      <c r="P617">
        <v>0</v>
      </c>
      <c r="Q617">
        <v>4</v>
      </c>
      <c r="R617">
        <v>4</v>
      </c>
      <c r="S617">
        <v>22</v>
      </c>
      <c r="T617">
        <v>65</v>
      </c>
    </row>
    <row r="618" spans="1:20" x14ac:dyDescent="0.35">
      <c r="A618" s="2" t="s">
        <v>965</v>
      </c>
      <c r="B618" t="s">
        <v>147</v>
      </c>
      <c r="C618" t="s">
        <v>966</v>
      </c>
      <c r="D618" t="s">
        <v>149</v>
      </c>
      <c r="E618" t="s">
        <v>23</v>
      </c>
      <c r="F618" t="s">
        <v>24</v>
      </c>
      <c r="G618" t="s">
        <v>25</v>
      </c>
      <c r="H618">
        <v>240</v>
      </c>
      <c r="I618">
        <v>27</v>
      </c>
      <c r="J618">
        <v>2</v>
      </c>
      <c r="K618">
        <v>2</v>
      </c>
      <c r="L618">
        <v>0</v>
      </c>
      <c r="M618">
        <v>0</v>
      </c>
      <c r="N618">
        <v>3</v>
      </c>
      <c r="O618">
        <v>0</v>
      </c>
      <c r="P618">
        <v>0</v>
      </c>
      <c r="Q618">
        <v>4</v>
      </c>
      <c r="R618">
        <v>5</v>
      </c>
      <c r="S618">
        <v>14</v>
      </c>
      <c r="T618">
        <v>43</v>
      </c>
    </row>
    <row r="619" spans="1:20" x14ac:dyDescent="0.35">
      <c r="A619" s="2" t="s">
        <v>965</v>
      </c>
      <c r="B619" t="s">
        <v>150</v>
      </c>
      <c r="C619" t="s">
        <v>966</v>
      </c>
      <c r="D619" t="s">
        <v>151</v>
      </c>
      <c r="E619" t="s">
        <v>23</v>
      </c>
      <c r="F619" t="s">
        <v>24</v>
      </c>
      <c r="G619" t="s">
        <v>25</v>
      </c>
      <c r="H619">
        <v>240</v>
      </c>
      <c r="I619">
        <v>28</v>
      </c>
      <c r="J619">
        <v>2</v>
      </c>
      <c r="K619">
        <v>4</v>
      </c>
      <c r="L619">
        <v>0</v>
      </c>
      <c r="M619">
        <v>0</v>
      </c>
      <c r="N619">
        <v>3</v>
      </c>
      <c r="O619">
        <v>0</v>
      </c>
      <c r="P619">
        <v>0</v>
      </c>
      <c r="Q619">
        <v>3</v>
      </c>
      <c r="R619">
        <v>3</v>
      </c>
      <c r="S619">
        <v>13</v>
      </c>
      <c r="T619">
        <v>43</v>
      </c>
    </row>
    <row r="620" spans="1:20" x14ac:dyDescent="0.35">
      <c r="A620" s="2" t="s">
        <v>965</v>
      </c>
      <c r="B620" t="s">
        <v>20</v>
      </c>
      <c r="C620" t="s">
        <v>966</v>
      </c>
      <c r="D620" t="s">
        <v>22</v>
      </c>
      <c r="E620" t="s">
        <v>23</v>
      </c>
      <c r="F620" t="s">
        <v>24</v>
      </c>
      <c r="G620" t="s">
        <v>25</v>
      </c>
      <c r="H620">
        <v>240</v>
      </c>
      <c r="I620">
        <v>40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40</v>
      </c>
    </row>
    <row r="621" spans="1:20" x14ac:dyDescent="0.35">
      <c r="A621" s="2" t="s">
        <v>965</v>
      </c>
      <c r="B621" t="s">
        <v>154</v>
      </c>
      <c r="C621" t="s">
        <v>966</v>
      </c>
      <c r="D621" t="s">
        <v>155</v>
      </c>
      <c r="E621" t="s">
        <v>23</v>
      </c>
      <c r="F621" t="s">
        <v>24</v>
      </c>
      <c r="G621" t="s">
        <v>25</v>
      </c>
      <c r="H621">
        <v>240</v>
      </c>
      <c r="I621">
        <v>25</v>
      </c>
      <c r="J621">
        <v>2</v>
      </c>
      <c r="K621">
        <v>2</v>
      </c>
      <c r="L621">
        <v>0</v>
      </c>
      <c r="M621">
        <v>0</v>
      </c>
      <c r="N621">
        <v>2</v>
      </c>
      <c r="O621">
        <v>2</v>
      </c>
      <c r="P621">
        <v>0</v>
      </c>
      <c r="Q621">
        <v>4</v>
      </c>
      <c r="R621">
        <v>1</v>
      </c>
      <c r="S621">
        <v>11</v>
      </c>
      <c r="T621">
        <v>38</v>
      </c>
    </row>
    <row r="622" spans="1:20" x14ac:dyDescent="0.35">
      <c r="A622" s="2" t="s">
        <v>965</v>
      </c>
      <c r="B622" t="s">
        <v>156</v>
      </c>
      <c r="C622" t="s">
        <v>966</v>
      </c>
      <c r="D622" t="s">
        <v>157</v>
      </c>
      <c r="E622" t="s">
        <v>23</v>
      </c>
      <c r="F622" t="s">
        <v>24</v>
      </c>
      <c r="G622" t="s">
        <v>25</v>
      </c>
      <c r="H622">
        <v>240</v>
      </c>
      <c r="I622">
        <v>26</v>
      </c>
      <c r="J622">
        <v>1</v>
      </c>
      <c r="K622">
        <v>1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1</v>
      </c>
      <c r="T622">
        <v>28</v>
      </c>
    </row>
    <row r="623" spans="1:20" x14ac:dyDescent="0.35">
      <c r="A623" s="2" t="s">
        <v>965</v>
      </c>
      <c r="B623" t="s">
        <v>229</v>
      </c>
      <c r="C623" t="s">
        <v>966</v>
      </c>
      <c r="D623" t="s">
        <v>230</v>
      </c>
      <c r="E623" t="s">
        <v>23</v>
      </c>
      <c r="F623" t="s">
        <v>24</v>
      </c>
      <c r="G623" t="s">
        <v>25</v>
      </c>
      <c r="H623">
        <v>240</v>
      </c>
      <c r="I623">
        <v>30</v>
      </c>
      <c r="J623">
        <v>0</v>
      </c>
      <c r="K623">
        <v>1</v>
      </c>
      <c r="L623">
        <v>0</v>
      </c>
      <c r="M623">
        <v>0</v>
      </c>
      <c r="N623">
        <v>2</v>
      </c>
      <c r="O623">
        <v>0</v>
      </c>
      <c r="P623">
        <v>0</v>
      </c>
      <c r="Q623">
        <v>1</v>
      </c>
      <c r="R623">
        <v>2</v>
      </c>
      <c r="S623">
        <v>6</v>
      </c>
      <c r="T623">
        <v>36</v>
      </c>
    </row>
    <row r="624" spans="1:20" x14ac:dyDescent="0.35">
      <c r="A624" s="2" t="s">
        <v>965</v>
      </c>
      <c r="B624" t="s">
        <v>446</v>
      </c>
      <c r="C624" t="s">
        <v>966</v>
      </c>
      <c r="D624" t="s">
        <v>447</v>
      </c>
      <c r="E624" t="s">
        <v>23</v>
      </c>
      <c r="F624" t="s">
        <v>24</v>
      </c>
      <c r="G624" t="s">
        <v>564</v>
      </c>
      <c r="H624">
        <v>240</v>
      </c>
      <c r="I624">
        <v>25</v>
      </c>
      <c r="J624">
        <v>0</v>
      </c>
      <c r="K624">
        <v>2</v>
      </c>
      <c r="L624">
        <v>0</v>
      </c>
      <c r="M624">
        <v>0</v>
      </c>
      <c r="N624">
        <v>1</v>
      </c>
      <c r="O624">
        <v>0</v>
      </c>
      <c r="P624">
        <v>0</v>
      </c>
      <c r="Q624">
        <v>0</v>
      </c>
      <c r="R624">
        <v>2</v>
      </c>
      <c r="S624">
        <v>5</v>
      </c>
      <c r="T624">
        <v>30</v>
      </c>
    </row>
    <row r="625" spans="1:20" x14ac:dyDescent="0.35">
      <c r="A625" s="2" t="s">
        <v>967</v>
      </c>
      <c r="B625" t="s">
        <v>66</v>
      </c>
      <c r="C625" t="s">
        <v>968</v>
      </c>
      <c r="D625" t="s">
        <v>68</v>
      </c>
      <c r="E625" t="s">
        <v>23</v>
      </c>
      <c r="F625" t="s">
        <v>24</v>
      </c>
      <c r="G625" t="s">
        <v>34</v>
      </c>
      <c r="H625">
        <v>180</v>
      </c>
      <c r="I625">
        <v>21</v>
      </c>
      <c r="J625">
        <v>2</v>
      </c>
      <c r="K625">
        <v>4</v>
      </c>
      <c r="L625">
        <v>0</v>
      </c>
      <c r="M625">
        <v>1</v>
      </c>
      <c r="N625">
        <v>2</v>
      </c>
      <c r="O625">
        <v>2</v>
      </c>
      <c r="P625">
        <v>0</v>
      </c>
      <c r="Q625">
        <v>5</v>
      </c>
      <c r="R625">
        <v>2</v>
      </c>
      <c r="S625">
        <v>16</v>
      </c>
      <c r="T625">
        <v>39</v>
      </c>
    </row>
    <row r="626" spans="1:20" x14ac:dyDescent="0.35">
      <c r="A626" s="2" t="s">
        <v>967</v>
      </c>
      <c r="B626" t="s">
        <v>969</v>
      </c>
      <c r="C626" t="s">
        <v>968</v>
      </c>
      <c r="D626" t="s">
        <v>970</v>
      </c>
      <c r="E626" t="s">
        <v>23</v>
      </c>
      <c r="F626" t="s">
        <v>24</v>
      </c>
      <c r="G626" t="s">
        <v>34</v>
      </c>
      <c r="H626">
        <v>180</v>
      </c>
      <c r="I626">
        <v>21</v>
      </c>
      <c r="J626">
        <v>2</v>
      </c>
      <c r="K626">
        <v>3</v>
      </c>
      <c r="L626">
        <v>0</v>
      </c>
      <c r="M626">
        <v>0</v>
      </c>
      <c r="N626">
        <v>1</v>
      </c>
      <c r="O626">
        <v>2</v>
      </c>
      <c r="P626">
        <v>0</v>
      </c>
      <c r="Q626">
        <v>10</v>
      </c>
      <c r="R626">
        <v>2</v>
      </c>
      <c r="S626">
        <v>18</v>
      </c>
      <c r="T626">
        <v>41</v>
      </c>
    </row>
    <row r="627" spans="1:20" x14ac:dyDescent="0.35">
      <c r="A627" s="2" t="s">
        <v>967</v>
      </c>
      <c r="B627" t="s">
        <v>356</v>
      </c>
      <c r="C627" t="s">
        <v>968</v>
      </c>
      <c r="D627" t="s">
        <v>358</v>
      </c>
      <c r="E627" t="s">
        <v>23</v>
      </c>
      <c r="F627" t="s">
        <v>24</v>
      </c>
      <c r="G627" t="s">
        <v>34</v>
      </c>
      <c r="H627">
        <v>180</v>
      </c>
      <c r="I627">
        <v>20</v>
      </c>
      <c r="J627">
        <v>0</v>
      </c>
      <c r="K627">
        <v>3</v>
      </c>
      <c r="L627">
        <v>0</v>
      </c>
      <c r="M627">
        <v>0</v>
      </c>
      <c r="N627">
        <v>1</v>
      </c>
      <c r="O627">
        <v>0</v>
      </c>
      <c r="P627">
        <v>0</v>
      </c>
      <c r="Q627">
        <v>5</v>
      </c>
      <c r="R627">
        <v>1</v>
      </c>
      <c r="S627">
        <v>10</v>
      </c>
      <c r="T627">
        <v>30</v>
      </c>
    </row>
    <row r="628" spans="1:20" x14ac:dyDescent="0.35">
      <c r="A628" s="2" t="s">
        <v>967</v>
      </c>
      <c r="B628" t="s">
        <v>932</v>
      </c>
      <c r="C628" t="s">
        <v>968</v>
      </c>
      <c r="D628" t="s">
        <v>934</v>
      </c>
      <c r="E628" t="s">
        <v>23</v>
      </c>
      <c r="F628" t="s">
        <v>24</v>
      </c>
      <c r="G628" t="s">
        <v>34</v>
      </c>
      <c r="H628">
        <v>180</v>
      </c>
      <c r="I628">
        <v>42</v>
      </c>
      <c r="J628">
        <v>4</v>
      </c>
      <c r="K628">
        <v>6</v>
      </c>
      <c r="L628">
        <v>0</v>
      </c>
      <c r="M628">
        <v>0</v>
      </c>
      <c r="N628">
        <v>3</v>
      </c>
      <c r="O628">
        <v>2</v>
      </c>
      <c r="P628">
        <v>0</v>
      </c>
      <c r="Q628">
        <v>10</v>
      </c>
      <c r="R628">
        <v>5</v>
      </c>
      <c r="S628">
        <v>26</v>
      </c>
      <c r="T628">
        <v>72</v>
      </c>
    </row>
    <row r="629" spans="1:20" x14ac:dyDescent="0.35">
      <c r="A629" s="2" t="s">
        <v>967</v>
      </c>
      <c r="B629" t="s">
        <v>470</v>
      </c>
      <c r="C629" t="s">
        <v>968</v>
      </c>
      <c r="D629" t="s">
        <v>471</v>
      </c>
      <c r="E629" t="s">
        <v>23</v>
      </c>
      <c r="F629" t="s">
        <v>24</v>
      </c>
      <c r="G629" t="s">
        <v>34</v>
      </c>
      <c r="H629">
        <v>180</v>
      </c>
      <c r="I629">
        <v>64</v>
      </c>
      <c r="J629">
        <v>4</v>
      </c>
      <c r="K629">
        <v>2</v>
      </c>
      <c r="L629">
        <v>0</v>
      </c>
      <c r="M629">
        <v>0</v>
      </c>
      <c r="N629">
        <v>1</v>
      </c>
      <c r="O629">
        <v>1</v>
      </c>
      <c r="P629">
        <v>0</v>
      </c>
      <c r="Q629">
        <v>10</v>
      </c>
      <c r="R629">
        <v>2</v>
      </c>
      <c r="S629">
        <v>16</v>
      </c>
      <c r="T629">
        <v>84</v>
      </c>
    </row>
    <row r="630" spans="1:20" x14ac:dyDescent="0.35">
      <c r="A630" s="2" t="s">
        <v>967</v>
      </c>
      <c r="B630" t="s">
        <v>971</v>
      </c>
      <c r="C630" t="s">
        <v>968</v>
      </c>
      <c r="D630" t="s">
        <v>972</v>
      </c>
      <c r="E630" t="s">
        <v>23</v>
      </c>
      <c r="F630" t="s">
        <v>24</v>
      </c>
      <c r="G630" t="s">
        <v>34</v>
      </c>
      <c r="H630">
        <v>180</v>
      </c>
      <c r="I630">
        <v>22</v>
      </c>
      <c r="J630">
        <v>2</v>
      </c>
      <c r="K630">
        <v>4</v>
      </c>
      <c r="L630">
        <v>0</v>
      </c>
      <c r="M630">
        <v>0</v>
      </c>
      <c r="N630">
        <v>2</v>
      </c>
      <c r="O630">
        <v>2</v>
      </c>
      <c r="P630">
        <v>0</v>
      </c>
      <c r="Q630">
        <v>5</v>
      </c>
      <c r="R630">
        <v>3</v>
      </c>
      <c r="S630">
        <v>16</v>
      </c>
      <c r="T630">
        <v>40</v>
      </c>
    </row>
    <row r="631" spans="1:20" x14ac:dyDescent="0.35">
      <c r="A631" s="2" t="s">
        <v>967</v>
      </c>
      <c r="B631" t="s">
        <v>285</v>
      </c>
      <c r="C631" t="s">
        <v>968</v>
      </c>
      <c r="D631" t="s">
        <v>286</v>
      </c>
      <c r="E631" t="s">
        <v>23</v>
      </c>
      <c r="F631" t="s">
        <v>24</v>
      </c>
      <c r="G631" t="s">
        <v>34</v>
      </c>
      <c r="H631">
        <v>180</v>
      </c>
      <c r="I631">
        <v>21</v>
      </c>
      <c r="J631">
        <v>2</v>
      </c>
      <c r="K631">
        <v>2</v>
      </c>
      <c r="L631">
        <v>0</v>
      </c>
      <c r="M631">
        <v>0</v>
      </c>
      <c r="N631">
        <v>2</v>
      </c>
      <c r="O631">
        <v>2</v>
      </c>
      <c r="P631">
        <v>0</v>
      </c>
      <c r="Q631">
        <v>5</v>
      </c>
      <c r="R631">
        <v>3</v>
      </c>
      <c r="S631">
        <v>14</v>
      </c>
      <c r="T631">
        <v>37</v>
      </c>
    </row>
    <row r="632" spans="1:20" x14ac:dyDescent="0.35">
      <c r="A632" s="2" t="s">
        <v>967</v>
      </c>
      <c r="B632" t="s">
        <v>88</v>
      </c>
      <c r="C632" t="s">
        <v>968</v>
      </c>
      <c r="D632" t="s">
        <v>90</v>
      </c>
      <c r="E632" t="s">
        <v>23</v>
      </c>
      <c r="F632" t="s">
        <v>24</v>
      </c>
      <c r="G632" t="s">
        <v>34</v>
      </c>
      <c r="H632">
        <v>180</v>
      </c>
      <c r="I632">
        <v>84</v>
      </c>
      <c r="J632">
        <v>3</v>
      </c>
      <c r="K632">
        <v>6</v>
      </c>
      <c r="L632">
        <v>0</v>
      </c>
      <c r="M632">
        <v>1</v>
      </c>
      <c r="N632">
        <v>1</v>
      </c>
      <c r="O632">
        <v>4</v>
      </c>
      <c r="P632">
        <v>0</v>
      </c>
      <c r="Q632">
        <v>15</v>
      </c>
      <c r="R632">
        <v>1</v>
      </c>
      <c r="S632">
        <v>28</v>
      </c>
      <c r="T632">
        <v>115</v>
      </c>
    </row>
    <row r="633" spans="1:20" x14ac:dyDescent="0.35">
      <c r="A633" s="2" t="s">
        <v>967</v>
      </c>
      <c r="B633" t="s">
        <v>973</v>
      </c>
      <c r="C633" t="s">
        <v>968</v>
      </c>
      <c r="D633" t="s">
        <v>974</v>
      </c>
      <c r="E633" t="s">
        <v>23</v>
      </c>
      <c r="F633" t="s">
        <v>24</v>
      </c>
      <c r="G633" t="s">
        <v>34</v>
      </c>
      <c r="H633">
        <v>180</v>
      </c>
      <c r="I633">
        <v>28</v>
      </c>
      <c r="J633">
        <v>2</v>
      </c>
      <c r="K633">
        <v>1</v>
      </c>
      <c r="L633">
        <v>0</v>
      </c>
      <c r="M633">
        <v>0</v>
      </c>
      <c r="N633">
        <v>2</v>
      </c>
      <c r="O633">
        <v>2</v>
      </c>
      <c r="P633">
        <v>0</v>
      </c>
      <c r="Q633">
        <v>3</v>
      </c>
      <c r="R633">
        <v>3</v>
      </c>
      <c r="S633">
        <v>11</v>
      </c>
      <c r="T633">
        <v>41</v>
      </c>
    </row>
    <row r="634" spans="1:20" x14ac:dyDescent="0.35">
      <c r="A634" s="2" t="s">
        <v>967</v>
      </c>
      <c r="B634" t="s">
        <v>975</v>
      </c>
      <c r="C634" t="s">
        <v>968</v>
      </c>
      <c r="D634" t="s">
        <v>976</v>
      </c>
      <c r="E634" t="s">
        <v>23</v>
      </c>
      <c r="F634" t="s">
        <v>24</v>
      </c>
      <c r="G634" t="s">
        <v>34</v>
      </c>
      <c r="H634">
        <v>180</v>
      </c>
      <c r="I634">
        <v>22</v>
      </c>
      <c r="J634">
        <v>2</v>
      </c>
      <c r="K634">
        <v>2</v>
      </c>
      <c r="L634">
        <v>0</v>
      </c>
      <c r="M634">
        <v>0</v>
      </c>
      <c r="N634">
        <v>2</v>
      </c>
      <c r="O634">
        <v>0</v>
      </c>
      <c r="P634">
        <v>0</v>
      </c>
      <c r="Q634">
        <v>3</v>
      </c>
      <c r="R634">
        <v>4</v>
      </c>
      <c r="S634">
        <v>11</v>
      </c>
      <c r="T634">
        <v>35</v>
      </c>
    </row>
    <row r="635" spans="1:20" x14ac:dyDescent="0.35">
      <c r="A635" s="2" t="s">
        <v>967</v>
      </c>
      <c r="B635" t="s">
        <v>977</v>
      </c>
      <c r="C635" t="s">
        <v>968</v>
      </c>
      <c r="D635" t="s">
        <v>978</v>
      </c>
      <c r="E635" t="s">
        <v>893</v>
      </c>
      <c r="F635" t="s">
        <v>24</v>
      </c>
      <c r="G635" t="s">
        <v>894</v>
      </c>
      <c r="H635">
        <v>300</v>
      </c>
      <c r="I635">
        <v>50</v>
      </c>
      <c r="J635">
        <v>2</v>
      </c>
      <c r="K635">
        <v>1</v>
      </c>
      <c r="L635">
        <v>0</v>
      </c>
      <c r="M635">
        <v>0</v>
      </c>
      <c r="N635">
        <v>3</v>
      </c>
      <c r="O635">
        <v>0</v>
      </c>
      <c r="P635">
        <v>0</v>
      </c>
      <c r="Q635">
        <v>4</v>
      </c>
      <c r="R635">
        <v>3</v>
      </c>
      <c r="S635">
        <v>11</v>
      </c>
      <c r="T635">
        <v>63</v>
      </c>
    </row>
    <row r="636" spans="1:20" x14ac:dyDescent="0.35">
      <c r="A636" s="2" t="s">
        <v>979</v>
      </c>
      <c r="B636" t="s">
        <v>980</v>
      </c>
      <c r="C636" t="s">
        <v>981</v>
      </c>
      <c r="D636" t="s">
        <v>982</v>
      </c>
      <c r="E636" t="s">
        <v>23</v>
      </c>
      <c r="F636" t="s">
        <v>24</v>
      </c>
      <c r="G636" t="s">
        <v>34</v>
      </c>
      <c r="H636">
        <v>180</v>
      </c>
      <c r="I636">
        <v>27</v>
      </c>
      <c r="J636">
        <v>2</v>
      </c>
      <c r="K636">
        <v>2</v>
      </c>
      <c r="L636">
        <v>0</v>
      </c>
      <c r="M636">
        <v>0</v>
      </c>
      <c r="N636">
        <v>2</v>
      </c>
      <c r="O636">
        <v>2</v>
      </c>
      <c r="P636">
        <v>0</v>
      </c>
      <c r="Q636">
        <v>2</v>
      </c>
      <c r="R636">
        <v>3</v>
      </c>
      <c r="S636">
        <v>11</v>
      </c>
      <c r="T636">
        <v>40</v>
      </c>
    </row>
    <row r="637" spans="1:20" x14ac:dyDescent="0.35">
      <c r="A637" s="2" t="s">
        <v>979</v>
      </c>
      <c r="B637" t="s">
        <v>983</v>
      </c>
      <c r="C637" t="s">
        <v>981</v>
      </c>
      <c r="D637" t="s">
        <v>984</v>
      </c>
      <c r="E637" t="s">
        <v>23</v>
      </c>
      <c r="F637" t="s">
        <v>24</v>
      </c>
      <c r="G637" t="s">
        <v>34</v>
      </c>
      <c r="H637">
        <v>180</v>
      </c>
      <c r="I637">
        <v>33</v>
      </c>
      <c r="J637">
        <v>2</v>
      </c>
      <c r="K637">
        <v>4</v>
      </c>
      <c r="L637">
        <v>0</v>
      </c>
      <c r="M637">
        <v>0</v>
      </c>
      <c r="N637">
        <v>2</v>
      </c>
      <c r="O637">
        <v>0</v>
      </c>
      <c r="P637">
        <v>0</v>
      </c>
      <c r="Q637">
        <v>2</v>
      </c>
      <c r="R637">
        <v>4</v>
      </c>
      <c r="S637">
        <v>12</v>
      </c>
      <c r="T637">
        <v>47</v>
      </c>
    </row>
    <row r="638" spans="1:20" x14ac:dyDescent="0.35">
      <c r="A638" s="2" t="s">
        <v>979</v>
      </c>
      <c r="B638" t="s">
        <v>985</v>
      </c>
      <c r="C638" t="s">
        <v>981</v>
      </c>
      <c r="D638" t="s">
        <v>986</v>
      </c>
      <c r="E638" t="s">
        <v>23</v>
      </c>
      <c r="F638" t="s">
        <v>24</v>
      </c>
      <c r="G638" t="s">
        <v>34</v>
      </c>
      <c r="H638">
        <v>180</v>
      </c>
      <c r="I638">
        <v>32</v>
      </c>
      <c r="J638">
        <v>3</v>
      </c>
      <c r="K638">
        <v>5</v>
      </c>
      <c r="L638">
        <v>0</v>
      </c>
      <c r="M638">
        <v>0</v>
      </c>
      <c r="N638">
        <v>2</v>
      </c>
      <c r="O638">
        <v>0</v>
      </c>
      <c r="P638">
        <v>0</v>
      </c>
      <c r="Q638">
        <v>10</v>
      </c>
      <c r="R638">
        <v>4</v>
      </c>
      <c r="S638">
        <v>21</v>
      </c>
      <c r="T638">
        <v>56</v>
      </c>
    </row>
    <row r="639" spans="1:20" x14ac:dyDescent="0.35">
      <c r="A639" s="2" t="s">
        <v>979</v>
      </c>
      <c r="B639" t="s">
        <v>987</v>
      </c>
      <c r="C639" t="s">
        <v>981</v>
      </c>
      <c r="D639" t="s">
        <v>988</v>
      </c>
      <c r="E639" t="s">
        <v>23</v>
      </c>
      <c r="F639" t="s">
        <v>24</v>
      </c>
      <c r="G639" t="s">
        <v>34</v>
      </c>
      <c r="H639">
        <v>180</v>
      </c>
      <c r="I639">
        <v>28</v>
      </c>
      <c r="J639">
        <v>2</v>
      </c>
      <c r="K639">
        <v>3</v>
      </c>
      <c r="L639">
        <v>0</v>
      </c>
      <c r="M639">
        <v>0</v>
      </c>
      <c r="N639">
        <v>2</v>
      </c>
      <c r="O639">
        <v>0</v>
      </c>
      <c r="P639">
        <v>0</v>
      </c>
      <c r="Q639">
        <v>15</v>
      </c>
      <c r="R639">
        <v>3</v>
      </c>
      <c r="S639">
        <v>23</v>
      </c>
      <c r="T639">
        <v>53</v>
      </c>
    </row>
    <row r="640" spans="1:20" x14ac:dyDescent="0.35">
      <c r="A640" s="2" t="s">
        <v>979</v>
      </c>
      <c r="B640" t="s">
        <v>989</v>
      </c>
      <c r="C640" t="s">
        <v>981</v>
      </c>
      <c r="D640" t="s">
        <v>990</v>
      </c>
      <c r="E640" t="s">
        <v>23</v>
      </c>
      <c r="F640" t="s">
        <v>24</v>
      </c>
      <c r="G640" t="s">
        <v>34</v>
      </c>
      <c r="H640">
        <v>180</v>
      </c>
      <c r="I640">
        <v>30</v>
      </c>
      <c r="J640">
        <v>3</v>
      </c>
      <c r="K640">
        <v>4</v>
      </c>
      <c r="L640">
        <v>0</v>
      </c>
      <c r="M640">
        <v>0</v>
      </c>
      <c r="N640">
        <v>5</v>
      </c>
      <c r="O640">
        <v>1</v>
      </c>
      <c r="P640">
        <v>0</v>
      </c>
      <c r="Q640">
        <v>9</v>
      </c>
      <c r="R640">
        <v>3</v>
      </c>
      <c r="S640">
        <v>22</v>
      </c>
      <c r="T640">
        <v>55</v>
      </c>
    </row>
    <row r="641" spans="1:20" x14ac:dyDescent="0.35">
      <c r="A641" s="2" t="s">
        <v>979</v>
      </c>
      <c r="B641" t="s">
        <v>885</v>
      </c>
      <c r="C641" t="s">
        <v>981</v>
      </c>
      <c r="D641" t="s">
        <v>886</v>
      </c>
      <c r="E641" t="s">
        <v>23</v>
      </c>
      <c r="F641" t="s">
        <v>24</v>
      </c>
      <c r="G641" t="s">
        <v>34</v>
      </c>
      <c r="H641">
        <v>180</v>
      </c>
      <c r="I641">
        <v>65</v>
      </c>
      <c r="J641">
        <v>3</v>
      </c>
      <c r="K641">
        <v>3</v>
      </c>
      <c r="L641">
        <v>0</v>
      </c>
      <c r="M641">
        <v>0</v>
      </c>
      <c r="N641">
        <v>4</v>
      </c>
      <c r="O641">
        <v>0</v>
      </c>
      <c r="P641">
        <v>0</v>
      </c>
      <c r="Q641">
        <v>12</v>
      </c>
      <c r="R641">
        <v>3</v>
      </c>
      <c r="S641">
        <v>22</v>
      </c>
      <c r="T641">
        <v>90</v>
      </c>
    </row>
    <row r="642" spans="1:20" x14ac:dyDescent="0.35">
      <c r="A642" s="2" t="s">
        <v>991</v>
      </c>
      <c r="B642" t="s">
        <v>877</v>
      </c>
      <c r="C642" t="s">
        <v>992</v>
      </c>
      <c r="D642" t="s">
        <v>878</v>
      </c>
      <c r="E642" t="s">
        <v>23</v>
      </c>
      <c r="F642" t="s">
        <v>24</v>
      </c>
      <c r="G642" t="s">
        <v>34</v>
      </c>
      <c r="H642">
        <v>180</v>
      </c>
      <c r="I642">
        <v>28</v>
      </c>
      <c r="J642">
        <v>2</v>
      </c>
      <c r="K642">
        <v>2</v>
      </c>
      <c r="L642">
        <v>0</v>
      </c>
      <c r="M642">
        <v>0</v>
      </c>
      <c r="N642">
        <v>2</v>
      </c>
      <c r="O642">
        <v>0</v>
      </c>
      <c r="P642">
        <v>0</v>
      </c>
      <c r="Q642">
        <v>10</v>
      </c>
      <c r="R642">
        <v>5</v>
      </c>
      <c r="S642">
        <v>19</v>
      </c>
      <c r="T642">
        <v>49</v>
      </c>
    </row>
    <row r="643" spans="1:20" x14ac:dyDescent="0.35">
      <c r="A643" s="2" t="s">
        <v>991</v>
      </c>
      <c r="B643" t="s">
        <v>91</v>
      </c>
      <c r="C643" t="s">
        <v>992</v>
      </c>
      <c r="D643" t="s">
        <v>92</v>
      </c>
      <c r="E643" t="s">
        <v>23</v>
      </c>
      <c r="F643" t="s">
        <v>24</v>
      </c>
      <c r="G643" t="s">
        <v>34</v>
      </c>
      <c r="H643">
        <v>180</v>
      </c>
      <c r="I643">
        <v>70</v>
      </c>
      <c r="J643">
        <v>2</v>
      </c>
      <c r="K643">
        <v>1</v>
      </c>
      <c r="L643">
        <v>0</v>
      </c>
      <c r="M643">
        <v>0</v>
      </c>
      <c r="N643">
        <v>2</v>
      </c>
      <c r="O643">
        <v>0</v>
      </c>
      <c r="P643">
        <v>0</v>
      </c>
      <c r="Q643">
        <v>7</v>
      </c>
      <c r="R643">
        <v>5</v>
      </c>
      <c r="S643">
        <v>15</v>
      </c>
      <c r="T643">
        <v>87</v>
      </c>
    </row>
    <row r="644" spans="1:20" x14ac:dyDescent="0.35">
      <c r="A644" s="2" t="s">
        <v>991</v>
      </c>
      <c r="B644" t="s">
        <v>887</v>
      </c>
      <c r="C644" t="s">
        <v>992</v>
      </c>
      <c r="D644" t="s">
        <v>888</v>
      </c>
      <c r="E644" t="s">
        <v>23</v>
      </c>
      <c r="F644" t="s">
        <v>24</v>
      </c>
      <c r="G644" t="s">
        <v>34</v>
      </c>
      <c r="H644">
        <v>180</v>
      </c>
      <c r="I644">
        <v>40</v>
      </c>
      <c r="J644">
        <v>2</v>
      </c>
      <c r="K644">
        <v>1</v>
      </c>
      <c r="L644">
        <v>0</v>
      </c>
      <c r="M644">
        <v>0</v>
      </c>
      <c r="N644">
        <v>1</v>
      </c>
      <c r="O644">
        <v>0</v>
      </c>
      <c r="P644">
        <v>0</v>
      </c>
      <c r="Q644">
        <v>3</v>
      </c>
      <c r="R644">
        <v>1</v>
      </c>
      <c r="S644">
        <v>6</v>
      </c>
      <c r="T644">
        <v>48</v>
      </c>
    </row>
    <row r="645" spans="1:20" x14ac:dyDescent="0.35">
      <c r="A645" s="2" t="s">
        <v>993</v>
      </c>
      <c r="B645" t="s">
        <v>994</v>
      </c>
      <c r="C645" t="s">
        <v>995</v>
      </c>
      <c r="D645" t="s">
        <v>996</v>
      </c>
      <c r="E645" t="s">
        <v>23</v>
      </c>
      <c r="F645" t="s">
        <v>24</v>
      </c>
      <c r="G645" t="s">
        <v>34</v>
      </c>
      <c r="H645">
        <v>180</v>
      </c>
      <c r="I645">
        <v>53</v>
      </c>
      <c r="J645">
        <v>4</v>
      </c>
      <c r="K645">
        <v>3</v>
      </c>
      <c r="L645">
        <v>0</v>
      </c>
      <c r="M645">
        <v>0</v>
      </c>
      <c r="N645">
        <v>2</v>
      </c>
      <c r="O645">
        <v>0</v>
      </c>
      <c r="P645">
        <v>0</v>
      </c>
      <c r="Q645">
        <v>10</v>
      </c>
      <c r="R645">
        <v>2</v>
      </c>
      <c r="S645">
        <v>17</v>
      </c>
      <c r="T645">
        <v>74</v>
      </c>
    </row>
    <row r="646" spans="1:20" x14ac:dyDescent="0.35">
      <c r="A646" s="2" t="s">
        <v>993</v>
      </c>
      <c r="B646" t="s">
        <v>997</v>
      </c>
      <c r="C646" t="s">
        <v>995</v>
      </c>
      <c r="D646" t="s">
        <v>998</v>
      </c>
      <c r="E646" t="s">
        <v>893</v>
      </c>
      <c r="F646" t="s">
        <v>24</v>
      </c>
      <c r="G646" t="s">
        <v>999</v>
      </c>
      <c r="H646">
        <v>360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96</v>
      </c>
      <c r="Q646">
        <v>0</v>
      </c>
      <c r="R646">
        <v>0</v>
      </c>
      <c r="S646">
        <v>96</v>
      </c>
      <c r="T646">
        <v>96</v>
      </c>
    </row>
    <row r="647" spans="1:20" x14ac:dyDescent="0.35">
      <c r="A647" s="2" t="s">
        <v>1000</v>
      </c>
      <c r="B647" t="s">
        <v>164</v>
      </c>
      <c r="C647" t="s">
        <v>1001</v>
      </c>
      <c r="D647" t="s">
        <v>165</v>
      </c>
      <c r="E647" t="s">
        <v>23</v>
      </c>
      <c r="F647" t="s">
        <v>24</v>
      </c>
      <c r="G647" t="s">
        <v>34</v>
      </c>
      <c r="H647">
        <v>180</v>
      </c>
      <c r="I647">
        <v>20</v>
      </c>
      <c r="J647">
        <v>2</v>
      </c>
      <c r="K647">
        <v>6</v>
      </c>
      <c r="L647">
        <v>1</v>
      </c>
      <c r="M647">
        <v>5</v>
      </c>
      <c r="N647">
        <v>1</v>
      </c>
      <c r="O647">
        <v>4</v>
      </c>
      <c r="P647">
        <v>0</v>
      </c>
      <c r="Q647">
        <v>15</v>
      </c>
      <c r="R647">
        <v>2</v>
      </c>
      <c r="S647">
        <v>34</v>
      </c>
      <c r="T647">
        <v>56</v>
      </c>
    </row>
    <row r="648" spans="1:20" x14ac:dyDescent="0.35">
      <c r="A648" s="2" t="s">
        <v>1000</v>
      </c>
      <c r="B648" t="s">
        <v>1002</v>
      </c>
      <c r="C648" t="s">
        <v>1001</v>
      </c>
      <c r="D648" t="s">
        <v>1003</v>
      </c>
      <c r="E648" t="s">
        <v>23</v>
      </c>
      <c r="F648" t="s">
        <v>24</v>
      </c>
      <c r="G648" t="s">
        <v>34</v>
      </c>
      <c r="H648">
        <v>180</v>
      </c>
      <c r="I648">
        <v>20</v>
      </c>
      <c r="J648">
        <v>1</v>
      </c>
      <c r="K648">
        <v>4</v>
      </c>
      <c r="L648">
        <v>1</v>
      </c>
      <c r="M648">
        <v>3</v>
      </c>
      <c r="N648">
        <v>1</v>
      </c>
      <c r="O648">
        <v>6</v>
      </c>
      <c r="P648">
        <v>0</v>
      </c>
      <c r="Q648">
        <v>20</v>
      </c>
      <c r="R648">
        <v>1</v>
      </c>
      <c r="S648">
        <v>36</v>
      </c>
      <c r="T648">
        <v>57</v>
      </c>
    </row>
    <row r="649" spans="1:20" x14ac:dyDescent="0.35">
      <c r="A649" s="2" t="s">
        <v>1000</v>
      </c>
      <c r="B649" t="s">
        <v>363</v>
      </c>
      <c r="C649" t="s">
        <v>1001</v>
      </c>
      <c r="D649" t="s">
        <v>171</v>
      </c>
      <c r="E649" t="s">
        <v>23</v>
      </c>
      <c r="F649" t="s">
        <v>24</v>
      </c>
      <c r="G649" t="s">
        <v>34</v>
      </c>
      <c r="H649">
        <v>180</v>
      </c>
      <c r="I649">
        <v>20</v>
      </c>
      <c r="J649">
        <v>1</v>
      </c>
      <c r="K649">
        <v>6</v>
      </c>
      <c r="L649">
        <v>2</v>
      </c>
      <c r="M649">
        <v>6</v>
      </c>
      <c r="N649">
        <v>2</v>
      </c>
      <c r="O649">
        <v>6</v>
      </c>
      <c r="P649">
        <v>0</v>
      </c>
      <c r="Q649">
        <v>15</v>
      </c>
      <c r="R649">
        <v>2</v>
      </c>
      <c r="S649">
        <v>39</v>
      </c>
      <c r="T649">
        <v>60</v>
      </c>
    </row>
    <row r="650" spans="1:20" x14ac:dyDescent="0.35">
      <c r="A650" s="2" t="s">
        <v>1000</v>
      </c>
      <c r="B650" t="s">
        <v>172</v>
      </c>
      <c r="C650" t="s">
        <v>1001</v>
      </c>
      <c r="D650" t="s">
        <v>173</v>
      </c>
      <c r="E650" t="s">
        <v>23</v>
      </c>
      <c r="F650" t="s">
        <v>24</v>
      </c>
      <c r="G650" t="s">
        <v>34</v>
      </c>
      <c r="H650">
        <v>180</v>
      </c>
      <c r="I650">
        <v>20</v>
      </c>
      <c r="J650">
        <v>1</v>
      </c>
      <c r="K650">
        <v>6</v>
      </c>
      <c r="L650">
        <v>2</v>
      </c>
      <c r="M650">
        <v>6</v>
      </c>
      <c r="N650">
        <v>2</v>
      </c>
      <c r="O650">
        <v>6</v>
      </c>
      <c r="P650">
        <v>0</v>
      </c>
      <c r="Q650">
        <v>15</v>
      </c>
      <c r="R650">
        <v>2</v>
      </c>
      <c r="S650">
        <v>39</v>
      </c>
      <c r="T650">
        <v>60</v>
      </c>
    </row>
    <row r="651" spans="1:20" x14ac:dyDescent="0.35">
      <c r="A651" s="2" t="s">
        <v>1004</v>
      </c>
      <c r="B651" t="s">
        <v>220</v>
      </c>
      <c r="C651" t="s">
        <v>1005</v>
      </c>
      <c r="D651" t="s">
        <v>222</v>
      </c>
      <c r="E651" t="s">
        <v>23</v>
      </c>
      <c r="F651" t="s">
        <v>24</v>
      </c>
      <c r="G651" t="s">
        <v>34</v>
      </c>
      <c r="H651">
        <v>180</v>
      </c>
      <c r="I651">
        <v>55</v>
      </c>
      <c r="J651">
        <v>4</v>
      </c>
      <c r="K651">
        <v>6</v>
      </c>
      <c r="L651">
        <v>0</v>
      </c>
      <c r="M651">
        <v>0</v>
      </c>
      <c r="N651">
        <v>2</v>
      </c>
      <c r="O651">
        <v>0</v>
      </c>
      <c r="P651">
        <v>0</v>
      </c>
      <c r="Q651">
        <v>1</v>
      </c>
      <c r="R651">
        <v>4</v>
      </c>
      <c r="S651">
        <v>13</v>
      </c>
      <c r="T651">
        <v>72</v>
      </c>
    </row>
    <row r="652" spans="1:20" x14ac:dyDescent="0.35">
      <c r="A652" s="2" t="s">
        <v>1004</v>
      </c>
      <c r="B652" t="s">
        <v>932</v>
      </c>
      <c r="C652" t="s">
        <v>1005</v>
      </c>
      <c r="D652" t="s">
        <v>934</v>
      </c>
      <c r="E652" t="s">
        <v>23</v>
      </c>
      <c r="F652" t="s">
        <v>24</v>
      </c>
      <c r="G652" t="s">
        <v>34</v>
      </c>
      <c r="H652">
        <v>180</v>
      </c>
      <c r="I652">
        <v>98</v>
      </c>
      <c r="J652">
        <v>4</v>
      </c>
      <c r="K652">
        <v>6</v>
      </c>
      <c r="L652">
        <v>0</v>
      </c>
      <c r="M652">
        <v>0</v>
      </c>
      <c r="N652">
        <v>1</v>
      </c>
      <c r="O652">
        <v>0</v>
      </c>
      <c r="P652">
        <v>0</v>
      </c>
      <c r="Q652">
        <v>6</v>
      </c>
      <c r="R652">
        <v>7</v>
      </c>
      <c r="S652">
        <v>20</v>
      </c>
      <c r="T652">
        <v>122</v>
      </c>
    </row>
    <row r="653" spans="1:20" x14ac:dyDescent="0.35">
      <c r="A653" s="2" t="s">
        <v>1004</v>
      </c>
      <c r="B653" t="s">
        <v>1006</v>
      </c>
      <c r="C653" t="s">
        <v>1005</v>
      </c>
      <c r="D653" t="s">
        <v>1007</v>
      </c>
      <c r="E653" t="s">
        <v>23</v>
      </c>
      <c r="F653" t="s">
        <v>24</v>
      </c>
      <c r="G653" t="s">
        <v>34</v>
      </c>
      <c r="H653">
        <v>180</v>
      </c>
      <c r="I653">
        <v>27</v>
      </c>
      <c r="J653">
        <v>0</v>
      </c>
      <c r="K653">
        <v>3</v>
      </c>
      <c r="L653">
        <v>0</v>
      </c>
      <c r="M653">
        <v>0</v>
      </c>
      <c r="N653">
        <v>2</v>
      </c>
      <c r="O653">
        <v>0</v>
      </c>
      <c r="P653">
        <v>0</v>
      </c>
      <c r="Q653">
        <v>1</v>
      </c>
      <c r="R653">
        <v>2</v>
      </c>
      <c r="S653">
        <v>8</v>
      </c>
      <c r="T653">
        <v>35</v>
      </c>
    </row>
    <row r="654" spans="1:20" x14ac:dyDescent="0.35">
      <c r="A654" s="2" t="s">
        <v>1004</v>
      </c>
      <c r="B654" t="s">
        <v>971</v>
      </c>
      <c r="C654" t="s">
        <v>1005</v>
      </c>
      <c r="D654" t="s">
        <v>972</v>
      </c>
      <c r="E654" t="s">
        <v>23</v>
      </c>
      <c r="F654" t="s">
        <v>24</v>
      </c>
      <c r="G654" t="s">
        <v>34</v>
      </c>
      <c r="H654">
        <v>180</v>
      </c>
      <c r="I654">
        <v>60</v>
      </c>
      <c r="J654">
        <v>1</v>
      </c>
      <c r="K654">
        <v>2</v>
      </c>
      <c r="L654">
        <v>0</v>
      </c>
      <c r="M654">
        <v>0</v>
      </c>
      <c r="N654">
        <v>1</v>
      </c>
      <c r="O654">
        <v>0</v>
      </c>
      <c r="P654">
        <v>0</v>
      </c>
      <c r="Q654">
        <v>3</v>
      </c>
      <c r="R654">
        <v>3</v>
      </c>
      <c r="S654">
        <v>9</v>
      </c>
      <c r="T654">
        <v>70</v>
      </c>
    </row>
    <row r="655" spans="1:20" x14ac:dyDescent="0.35">
      <c r="A655" s="2" t="s">
        <v>1004</v>
      </c>
      <c r="B655" t="s">
        <v>285</v>
      </c>
      <c r="C655" t="s">
        <v>1005</v>
      </c>
      <c r="D655" t="s">
        <v>286</v>
      </c>
      <c r="E655" t="s">
        <v>23</v>
      </c>
      <c r="F655" t="s">
        <v>24</v>
      </c>
      <c r="G655" t="s">
        <v>34</v>
      </c>
      <c r="H655">
        <v>180</v>
      </c>
      <c r="I655">
        <v>58</v>
      </c>
      <c r="J655">
        <v>1</v>
      </c>
      <c r="K655">
        <v>2</v>
      </c>
      <c r="L655">
        <v>0</v>
      </c>
      <c r="M655">
        <v>0</v>
      </c>
      <c r="N655">
        <v>1</v>
      </c>
      <c r="O655">
        <v>0</v>
      </c>
      <c r="P655">
        <v>0</v>
      </c>
      <c r="Q655">
        <v>4</v>
      </c>
      <c r="R655">
        <v>5</v>
      </c>
      <c r="S655">
        <v>12</v>
      </c>
      <c r="T655">
        <v>71</v>
      </c>
    </row>
    <row r="656" spans="1:20" x14ac:dyDescent="0.35">
      <c r="A656" s="2" t="s">
        <v>1004</v>
      </c>
      <c r="B656" t="s">
        <v>994</v>
      </c>
      <c r="C656" t="s">
        <v>1005</v>
      </c>
      <c r="D656" t="s">
        <v>996</v>
      </c>
      <c r="E656" t="s">
        <v>23</v>
      </c>
      <c r="F656" t="s">
        <v>24</v>
      </c>
      <c r="G656" t="s">
        <v>34</v>
      </c>
      <c r="H656">
        <v>180</v>
      </c>
      <c r="I656">
        <v>77</v>
      </c>
      <c r="J656">
        <v>4</v>
      </c>
      <c r="K656">
        <v>3</v>
      </c>
      <c r="L656">
        <v>0</v>
      </c>
      <c r="M656">
        <v>0</v>
      </c>
      <c r="N656">
        <v>1</v>
      </c>
      <c r="O656">
        <v>0</v>
      </c>
      <c r="P656">
        <v>0</v>
      </c>
      <c r="Q656">
        <v>12</v>
      </c>
      <c r="R656">
        <v>1</v>
      </c>
      <c r="S656">
        <v>17</v>
      </c>
      <c r="T656">
        <v>98</v>
      </c>
    </row>
    <row r="657" spans="1:20" x14ac:dyDescent="0.35">
      <c r="A657" s="2" t="s">
        <v>1004</v>
      </c>
      <c r="B657" t="s">
        <v>1008</v>
      </c>
      <c r="C657" t="s">
        <v>1005</v>
      </c>
      <c r="D657" t="s">
        <v>1009</v>
      </c>
      <c r="E657" t="s">
        <v>23</v>
      </c>
      <c r="F657" t="s">
        <v>24</v>
      </c>
      <c r="G657" t="s">
        <v>34</v>
      </c>
      <c r="H657">
        <v>180</v>
      </c>
      <c r="I657">
        <v>30</v>
      </c>
      <c r="J657">
        <v>2</v>
      </c>
      <c r="K657">
        <v>5</v>
      </c>
      <c r="L657">
        <v>0</v>
      </c>
      <c r="M657">
        <v>0</v>
      </c>
      <c r="N657">
        <v>1</v>
      </c>
      <c r="O657">
        <v>0</v>
      </c>
      <c r="P657">
        <v>0</v>
      </c>
      <c r="Q657">
        <v>2</v>
      </c>
      <c r="R657">
        <v>2</v>
      </c>
      <c r="S657">
        <v>10</v>
      </c>
      <c r="T657">
        <v>42</v>
      </c>
    </row>
    <row r="658" spans="1:20" x14ac:dyDescent="0.35">
      <c r="A658" s="2" t="s">
        <v>1004</v>
      </c>
      <c r="B658" t="s">
        <v>605</v>
      </c>
      <c r="C658" t="s">
        <v>1005</v>
      </c>
      <c r="D658" t="s">
        <v>606</v>
      </c>
      <c r="E658" t="s">
        <v>23</v>
      </c>
      <c r="F658" t="s">
        <v>24</v>
      </c>
      <c r="G658" t="s">
        <v>34</v>
      </c>
      <c r="H658">
        <v>180</v>
      </c>
      <c r="I658">
        <v>52</v>
      </c>
      <c r="J658">
        <v>1</v>
      </c>
      <c r="K658">
        <v>2</v>
      </c>
      <c r="L658">
        <v>0</v>
      </c>
      <c r="M658">
        <v>0</v>
      </c>
      <c r="N658">
        <v>1</v>
      </c>
      <c r="O658">
        <v>0</v>
      </c>
      <c r="P658">
        <v>0</v>
      </c>
      <c r="Q658">
        <v>6</v>
      </c>
      <c r="R658">
        <v>1</v>
      </c>
      <c r="S658">
        <v>10</v>
      </c>
      <c r="T658">
        <v>63</v>
      </c>
    </row>
    <row r="659" spans="1:20" x14ac:dyDescent="0.35">
      <c r="A659" s="2" t="s">
        <v>1004</v>
      </c>
      <c r="B659" t="s">
        <v>877</v>
      </c>
      <c r="C659" t="s">
        <v>1005</v>
      </c>
      <c r="D659" t="s">
        <v>878</v>
      </c>
      <c r="E659" t="s">
        <v>23</v>
      </c>
      <c r="F659" t="s">
        <v>24</v>
      </c>
      <c r="G659" t="s">
        <v>34</v>
      </c>
      <c r="H659">
        <v>180</v>
      </c>
      <c r="I659">
        <v>47</v>
      </c>
      <c r="J659">
        <v>2</v>
      </c>
      <c r="K659">
        <v>2</v>
      </c>
      <c r="L659">
        <v>0</v>
      </c>
      <c r="M659">
        <v>0</v>
      </c>
      <c r="N659">
        <v>2</v>
      </c>
      <c r="O659">
        <v>0</v>
      </c>
      <c r="P659">
        <v>0</v>
      </c>
      <c r="Q659">
        <v>4</v>
      </c>
      <c r="R659">
        <v>2</v>
      </c>
      <c r="S659">
        <v>10</v>
      </c>
      <c r="T659">
        <v>59</v>
      </c>
    </row>
    <row r="660" spans="1:20" x14ac:dyDescent="0.35">
      <c r="A660" s="2" t="s">
        <v>1004</v>
      </c>
      <c r="B660" t="s">
        <v>79</v>
      </c>
      <c r="C660" t="s">
        <v>1005</v>
      </c>
      <c r="D660" t="s">
        <v>80</v>
      </c>
      <c r="E660" t="s">
        <v>23</v>
      </c>
      <c r="F660" t="s">
        <v>24</v>
      </c>
      <c r="G660" t="s">
        <v>34</v>
      </c>
      <c r="H660">
        <v>180</v>
      </c>
      <c r="I660">
        <v>53</v>
      </c>
      <c r="J660">
        <v>1</v>
      </c>
      <c r="K660">
        <v>8</v>
      </c>
      <c r="L660">
        <v>0</v>
      </c>
      <c r="M660">
        <v>0</v>
      </c>
      <c r="N660">
        <v>4</v>
      </c>
      <c r="O660">
        <v>0</v>
      </c>
      <c r="P660">
        <v>0</v>
      </c>
      <c r="Q660">
        <v>3</v>
      </c>
      <c r="R660">
        <v>1</v>
      </c>
      <c r="S660">
        <v>16</v>
      </c>
      <c r="T660">
        <v>70</v>
      </c>
    </row>
    <row r="661" spans="1:20" x14ac:dyDescent="0.35">
      <c r="A661" s="2" t="s">
        <v>1004</v>
      </c>
      <c r="B661" t="s">
        <v>1010</v>
      </c>
      <c r="C661" t="s">
        <v>1005</v>
      </c>
      <c r="D661" t="s">
        <v>1011</v>
      </c>
      <c r="E661" t="s">
        <v>23</v>
      </c>
      <c r="F661" t="s">
        <v>24</v>
      </c>
      <c r="G661" t="s">
        <v>34</v>
      </c>
      <c r="H661">
        <v>180</v>
      </c>
      <c r="I661">
        <v>50</v>
      </c>
      <c r="J661">
        <v>0</v>
      </c>
      <c r="K661">
        <v>2</v>
      </c>
      <c r="L661">
        <v>0</v>
      </c>
      <c r="M661">
        <v>0</v>
      </c>
      <c r="N661">
        <v>1</v>
      </c>
      <c r="O661">
        <v>0</v>
      </c>
      <c r="P661">
        <v>0</v>
      </c>
      <c r="Q661">
        <v>6</v>
      </c>
      <c r="R661">
        <v>2</v>
      </c>
      <c r="S661">
        <v>11</v>
      </c>
      <c r="T661">
        <v>61</v>
      </c>
    </row>
    <row r="662" spans="1:20" x14ac:dyDescent="0.35">
      <c r="A662" s="2" t="s">
        <v>1004</v>
      </c>
      <c r="B662" t="s">
        <v>359</v>
      </c>
      <c r="C662" t="s">
        <v>1005</v>
      </c>
      <c r="D662" t="s">
        <v>360</v>
      </c>
      <c r="E662" t="s">
        <v>23</v>
      </c>
      <c r="F662" t="s">
        <v>24</v>
      </c>
      <c r="G662" t="s">
        <v>145</v>
      </c>
      <c r="H662">
        <v>180</v>
      </c>
      <c r="I662">
        <v>37</v>
      </c>
      <c r="J662">
        <v>0</v>
      </c>
      <c r="K662">
        <v>2</v>
      </c>
      <c r="L662">
        <v>0</v>
      </c>
      <c r="M662">
        <v>0</v>
      </c>
      <c r="N662">
        <v>2</v>
      </c>
      <c r="O662">
        <v>0</v>
      </c>
      <c r="P662">
        <v>0</v>
      </c>
      <c r="Q662">
        <v>4</v>
      </c>
      <c r="R662">
        <v>2</v>
      </c>
      <c r="S662">
        <v>10</v>
      </c>
      <c r="T662">
        <v>47</v>
      </c>
    </row>
    <row r="663" spans="1:20" x14ac:dyDescent="0.35">
      <c r="A663" s="2" t="s">
        <v>1004</v>
      </c>
      <c r="B663" t="s">
        <v>164</v>
      </c>
      <c r="C663" t="s">
        <v>1005</v>
      </c>
      <c r="D663" t="s">
        <v>165</v>
      </c>
      <c r="E663" t="s">
        <v>23</v>
      </c>
      <c r="F663" t="s">
        <v>24</v>
      </c>
      <c r="G663" t="s">
        <v>145</v>
      </c>
      <c r="H663">
        <v>180</v>
      </c>
      <c r="I663">
        <v>25</v>
      </c>
      <c r="J663">
        <v>2</v>
      </c>
      <c r="K663">
        <v>2</v>
      </c>
      <c r="L663">
        <v>0</v>
      </c>
      <c r="M663">
        <v>0</v>
      </c>
      <c r="N663">
        <v>3</v>
      </c>
      <c r="O663">
        <v>0</v>
      </c>
      <c r="P663">
        <v>0</v>
      </c>
      <c r="Q663">
        <v>4</v>
      </c>
      <c r="R663">
        <v>1</v>
      </c>
      <c r="S663">
        <v>10</v>
      </c>
      <c r="T663">
        <v>37</v>
      </c>
    </row>
    <row r="664" spans="1:20" x14ac:dyDescent="0.35">
      <c r="A664" s="2" t="s">
        <v>1004</v>
      </c>
      <c r="B664" t="s">
        <v>1012</v>
      </c>
      <c r="C664" t="s">
        <v>1005</v>
      </c>
      <c r="D664" t="s">
        <v>1013</v>
      </c>
      <c r="E664" t="s">
        <v>23</v>
      </c>
      <c r="F664" t="s">
        <v>24</v>
      </c>
      <c r="G664" t="s">
        <v>34</v>
      </c>
      <c r="H664">
        <v>180</v>
      </c>
      <c r="I664">
        <v>25</v>
      </c>
      <c r="J664">
        <v>0</v>
      </c>
      <c r="K664">
        <v>2</v>
      </c>
      <c r="L664">
        <v>0</v>
      </c>
      <c r="M664">
        <v>0</v>
      </c>
      <c r="N664">
        <v>1</v>
      </c>
      <c r="O664">
        <v>0</v>
      </c>
      <c r="P664">
        <v>0</v>
      </c>
      <c r="Q664">
        <v>3</v>
      </c>
      <c r="R664">
        <v>2</v>
      </c>
      <c r="S664">
        <v>8</v>
      </c>
      <c r="T664">
        <v>33</v>
      </c>
    </row>
    <row r="665" spans="1:20" x14ac:dyDescent="0.35">
      <c r="A665" s="2" t="s">
        <v>1004</v>
      </c>
      <c r="B665" t="s">
        <v>1014</v>
      </c>
      <c r="C665" t="s">
        <v>1005</v>
      </c>
      <c r="D665" t="s">
        <v>1015</v>
      </c>
      <c r="E665" t="s">
        <v>23</v>
      </c>
      <c r="F665" t="s">
        <v>24</v>
      </c>
      <c r="G665" t="s">
        <v>145</v>
      </c>
      <c r="H665">
        <v>180</v>
      </c>
      <c r="I665">
        <v>40</v>
      </c>
      <c r="J665">
        <v>2</v>
      </c>
      <c r="K665">
        <v>1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1</v>
      </c>
      <c r="R665">
        <v>1</v>
      </c>
      <c r="S665">
        <v>3</v>
      </c>
      <c r="T665">
        <v>45</v>
      </c>
    </row>
    <row r="666" spans="1:20" x14ac:dyDescent="0.35">
      <c r="A666" s="2" t="s">
        <v>1004</v>
      </c>
      <c r="B666" t="s">
        <v>1016</v>
      </c>
      <c r="C666" t="s">
        <v>1005</v>
      </c>
      <c r="D666" t="s">
        <v>1017</v>
      </c>
      <c r="E666" t="s">
        <v>23</v>
      </c>
      <c r="F666" t="s">
        <v>24</v>
      </c>
      <c r="G666" t="s">
        <v>145</v>
      </c>
      <c r="H666">
        <v>180</v>
      </c>
      <c r="I666">
        <v>100</v>
      </c>
      <c r="J666">
        <v>2</v>
      </c>
      <c r="K666">
        <v>3</v>
      </c>
      <c r="L666">
        <v>0</v>
      </c>
      <c r="M666">
        <v>0</v>
      </c>
      <c r="N666">
        <v>3</v>
      </c>
      <c r="O666">
        <v>0</v>
      </c>
      <c r="P666">
        <v>0</v>
      </c>
      <c r="Q666">
        <v>10</v>
      </c>
      <c r="R666">
        <v>2</v>
      </c>
      <c r="S666">
        <v>18</v>
      </c>
      <c r="T666">
        <v>120</v>
      </c>
    </row>
    <row r="667" spans="1:20" x14ac:dyDescent="0.35">
      <c r="A667" s="2" t="s">
        <v>1004</v>
      </c>
      <c r="B667" t="s">
        <v>1018</v>
      </c>
      <c r="C667" t="s">
        <v>1005</v>
      </c>
      <c r="D667" t="s">
        <v>1019</v>
      </c>
      <c r="E667" t="s">
        <v>23</v>
      </c>
      <c r="F667" t="s">
        <v>24</v>
      </c>
      <c r="G667" t="s">
        <v>145</v>
      </c>
      <c r="H667">
        <v>180</v>
      </c>
      <c r="I667">
        <v>21</v>
      </c>
      <c r="J667">
        <v>0</v>
      </c>
      <c r="K667">
        <v>2</v>
      </c>
      <c r="L667">
        <v>0</v>
      </c>
      <c r="M667">
        <v>0</v>
      </c>
      <c r="N667">
        <v>1</v>
      </c>
      <c r="O667">
        <v>0</v>
      </c>
      <c r="P667">
        <v>0</v>
      </c>
      <c r="Q667">
        <v>1</v>
      </c>
      <c r="R667">
        <v>1</v>
      </c>
      <c r="S667">
        <v>5</v>
      </c>
      <c r="T667">
        <v>26</v>
      </c>
    </row>
    <row r="668" spans="1:20" x14ac:dyDescent="0.35">
      <c r="A668" s="2" t="s">
        <v>1004</v>
      </c>
      <c r="B668" t="s">
        <v>71</v>
      </c>
      <c r="C668" t="s">
        <v>1005</v>
      </c>
      <c r="D668" t="s">
        <v>72</v>
      </c>
      <c r="E668" t="s">
        <v>23</v>
      </c>
      <c r="F668" t="s">
        <v>24</v>
      </c>
      <c r="G668" t="s">
        <v>34</v>
      </c>
      <c r="H668">
        <v>180</v>
      </c>
      <c r="I668">
        <v>15</v>
      </c>
      <c r="J668">
        <v>1</v>
      </c>
      <c r="K668">
        <v>3</v>
      </c>
      <c r="L668">
        <v>0</v>
      </c>
      <c r="M668">
        <v>0</v>
      </c>
      <c r="N668">
        <v>1</v>
      </c>
      <c r="O668">
        <v>0</v>
      </c>
      <c r="P668">
        <v>0</v>
      </c>
      <c r="Q668">
        <v>2</v>
      </c>
      <c r="R668">
        <v>1</v>
      </c>
      <c r="S668">
        <v>7</v>
      </c>
      <c r="T668">
        <v>23</v>
      </c>
    </row>
    <row r="669" spans="1:20" x14ac:dyDescent="0.35">
      <c r="A669" s="2" t="s">
        <v>1004</v>
      </c>
      <c r="B669" t="s">
        <v>168</v>
      </c>
      <c r="C669" t="s">
        <v>1005</v>
      </c>
      <c r="D669" t="s">
        <v>169</v>
      </c>
      <c r="E669" t="s">
        <v>23</v>
      </c>
      <c r="F669" t="s">
        <v>24</v>
      </c>
      <c r="G669" t="s">
        <v>34</v>
      </c>
      <c r="H669">
        <v>180</v>
      </c>
      <c r="I669">
        <v>74</v>
      </c>
      <c r="J669">
        <v>2</v>
      </c>
      <c r="K669">
        <v>3</v>
      </c>
      <c r="L669">
        <v>0</v>
      </c>
      <c r="M669">
        <v>0</v>
      </c>
      <c r="N669">
        <v>2</v>
      </c>
      <c r="O669">
        <v>0</v>
      </c>
      <c r="P669">
        <v>0</v>
      </c>
      <c r="Q669">
        <v>1</v>
      </c>
      <c r="R669">
        <v>6</v>
      </c>
      <c r="S669">
        <v>12</v>
      </c>
      <c r="T669">
        <v>88</v>
      </c>
    </row>
    <row r="670" spans="1:20" x14ac:dyDescent="0.35">
      <c r="A670" s="2" t="s">
        <v>1004</v>
      </c>
      <c r="B670" t="s">
        <v>363</v>
      </c>
      <c r="C670" t="s">
        <v>1005</v>
      </c>
      <c r="D670" t="s">
        <v>171</v>
      </c>
      <c r="E670" t="s">
        <v>23</v>
      </c>
      <c r="F670" t="s">
        <v>24</v>
      </c>
      <c r="G670" t="s">
        <v>145</v>
      </c>
      <c r="H670">
        <v>180</v>
      </c>
      <c r="I670">
        <v>56</v>
      </c>
      <c r="J670">
        <v>1</v>
      </c>
      <c r="K670">
        <v>3</v>
      </c>
      <c r="L670">
        <v>0</v>
      </c>
      <c r="M670">
        <v>0</v>
      </c>
      <c r="N670">
        <v>2</v>
      </c>
      <c r="O670">
        <v>0</v>
      </c>
      <c r="P670">
        <v>0</v>
      </c>
      <c r="Q670">
        <v>2</v>
      </c>
      <c r="R670">
        <v>1</v>
      </c>
      <c r="S670">
        <v>8</v>
      </c>
      <c r="T670">
        <v>65</v>
      </c>
    </row>
    <row r="671" spans="1:20" x14ac:dyDescent="0.35">
      <c r="A671" s="2" t="s">
        <v>1004</v>
      </c>
      <c r="B671" t="s">
        <v>1020</v>
      </c>
      <c r="C671" t="s">
        <v>1005</v>
      </c>
      <c r="D671" t="s">
        <v>1021</v>
      </c>
      <c r="E671" t="s">
        <v>23</v>
      </c>
      <c r="F671" t="s">
        <v>24</v>
      </c>
      <c r="G671" t="s">
        <v>145</v>
      </c>
      <c r="H671">
        <v>180</v>
      </c>
      <c r="I671">
        <v>40</v>
      </c>
      <c r="J671">
        <v>0</v>
      </c>
      <c r="K671">
        <v>2</v>
      </c>
      <c r="L671">
        <v>0</v>
      </c>
      <c r="M671">
        <v>0</v>
      </c>
      <c r="N671">
        <v>1</v>
      </c>
      <c r="O671">
        <v>0</v>
      </c>
      <c r="P671">
        <v>0</v>
      </c>
      <c r="Q671">
        <v>1</v>
      </c>
      <c r="R671">
        <v>1</v>
      </c>
      <c r="S671">
        <v>5</v>
      </c>
      <c r="T671">
        <v>45</v>
      </c>
    </row>
    <row r="672" spans="1:20" x14ac:dyDescent="0.35">
      <c r="A672" s="2" t="s">
        <v>1004</v>
      </c>
      <c r="B672" t="s">
        <v>88</v>
      </c>
      <c r="C672" t="s">
        <v>1005</v>
      </c>
      <c r="D672" t="s">
        <v>90</v>
      </c>
      <c r="E672" t="s">
        <v>23</v>
      </c>
      <c r="F672" t="s">
        <v>24</v>
      </c>
      <c r="G672" t="s">
        <v>34</v>
      </c>
      <c r="H672">
        <v>180</v>
      </c>
      <c r="I672">
        <v>78</v>
      </c>
      <c r="J672">
        <v>4</v>
      </c>
      <c r="K672">
        <v>2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3</v>
      </c>
      <c r="R672">
        <v>1</v>
      </c>
      <c r="S672">
        <v>6</v>
      </c>
      <c r="T672">
        <v>88</v>
      </c>
    </row>
    <row r="673" spans="1:20" x14ac:dyDescent="0.35">
      <c r="A673" s="2" t="s">
        <v>1004</v>
      </c>
      <c r="B673" t="s">
        <v>172</v>
      </c>
      <c r="C673" t="s">
        <v>1005</v>
      </c>
      <c r="D673" t="s">
        <v>173</v>
      </c>
      <c r="E673" t="s">
        <v>23</v>
      </c>
      <c r="F673" t="s">
        <v>24</v>
      </c>
      <c r="G673" t="s">
        <v>145</v>
      </c>
      <c r="H673">
        <v>180</v>
      </c>
      <c r="I673">
        <v>101</v>
      </c>
      <c r="J673">
        <v>1</v>
      </c>
      <c r="K673">
        <v>3</v>
      </c>
      <c r="L673">
        <v>0</v>
      </c>
      <c r="M673">
        <v>0</v>
      </c>
      <c r="N673">
        <v>2</v>
      </c>
      <c r="O673">
        <v>0</v>
      </c>
      <c r="P673">
        <v>0</v>
      </c>
      <c r="Q673">
        <v>5</v>
      </c>
      <c r="R673">
        <v>5</v>
      </c>
      <c r="S673">
        <v>15</v>
      </c>
      <c r="T673">
        <v>117</v>
      </c>
    </row>
    <row r="674" spans="1:20" x14ac:dyDescent="0.35">
      <c r="A674" s="2" t="s">
        <v>1004</v>
      </c>
      <c r="B674" t="s">
        <v>174</v>
      </c>
      <c r="C674" t="s">
        <v>1005</v>
      </c>
      <c r="D674" t="s">
        <v>175</v>
      </c>
      <c r="E674" t="s">
        <v>23</v>
      </c>
      <c r="F674" t="s">
        <v>24</v>
      </c>
      <c r="G674" t="s">
        <v>145</v>
      </c>
      <c r="H674">
        <v>180</v>
      </c>
      <c r="I674">
        <v>39</v>
      </c>
      <c r="J674">
        <v>2</v>
      </c>
      <c r="K674">
        <v>3</v>
      </c>
      <c r="L674">
        <v>0</v>
      </c>
      <c r="M674">
        <v>0</v>
      </c>
      <c r="N674">
        <v>1</v>
      </c>
      <c r="O674">
        <v>0</v>
      </c>
      <c r="P674">
        <v>0</v>
      </c>
      <c r="Q674">
        <v>3</v>
      </c>
      <c r="R674">
        <v>1</v>
      </c>
      <c r="S674">
        <v>8</v>
      </c>
      <c r="T674">
        <v>49</v>
      </c>
    </row>
    <row r="675" spans="1:20" x14ac:dyDescent="0.35">
      <c r="A675" s="2" t="s">
        <v>1004</v>
      </c>
      <c r="B675" t="s">
        <v>1022</v>
      </c>
      <c r="C675" t="s">
        <v>1005</v>
      </c>
      <c r="D675" t="s">
        <v>1023</v>
      </c>
      <c r="E675" t="s">
        <v>23</v>
      </c>
      <c r="F675" t="s">
        <v>24</v>
      </c>
      <c r="G675" t="s">
        <v>34</v>
      </c>
      <c r="H675">
        <v>180</v>
      </c>
      <c r="I675">
        <v>15</v>
      </c>
      <c r="J675">
        <v>0</v>
      </c>
      <c r="K675">
        <v>2</v>
      </c>
      <c r="L675">
        <v>0</v>
      </c>
      <c r="M675">
        <v>0</v>
      </c>
      <c r="N675">
        <v>1</v>
      </c>
      <c r="O675">
        <v>0</v>
      </c>
      <c r="P675">
        <v>0</v>
      </c>
      <c r="Q675">
        <v>3</v>
      </c>
      <c r="R675">
        <v>1</v>
      </c>
      <c r="S675">
        <v>7</v>
      </c>
      <c r="T675">
        <v>22</v>
      </c>
    </row>
    <row r="676" spans="1:20" x14ac:dyDescent="0.35">
      <c r="A676" s="2" t="s">
        <v>1004</v>
      </c>
      <c r="B676" t="s">
        <v>1024</v>
      </c>
      <c r="C676" t="s">
        <v>1005</v>
      </c>
      <c r="D676" t="s">
        <v>1025</v>
      </c>
      <c r="E676" t="s">
        <v>23</v>
      </c>
      <c r="F676" t="s">
        <v>24</v>
      </c>
      <c r="G676" t="s">
        <v>34</v>
      </c>
      <c r="H676">
        <v>180</v>
      </c>
      <c r="I676">
        <v>20</v>
      </c>
      <c r="J676">
        <v>1</v>
      </c>
      <c r="K676">
        <v>5</v>
      </c>
      <c r="L676">
        <v>0</v>
      </c>
      <c r="M676">
        <v>0</v>
      </c>
      <c r="N676">
        <v>1</v>
      </c>
      <c r="O676">
        <v>0</v>
      </c>
      <c r="P676">
        <v>0</v>
      </c>
      <c r="Q676">
        <v>2</v>
      </c>
      <c r="R676">
        <v>1</v>
      </c>
      <c r="S676">
        <v>9</v>
      </c>
      <c r="T676">
        <v>30</v>
      </c>
    </row>
    <row r="677" spans="1:20" x14ac:dyDescent="0.35">
      <c r="A677" s="2" t="s">
        <v>1004</v>
      </c>
      <c r="B677" t="s">
        <v>176</v>
      </c>
      <c r="C677" t="s">
        <v>1005</v>
      </c>
      <c r="D677" t="s">
        <v>177</v>
      </c>
      <c r="E677" t="s">
        <v>23</v>
      </c>
      <c r="F677" t="s">
        <v>24</v>
      </c>
      <c r="G677" t="s">
        <v>34</v>
      </c>
      <c r="H677">
        <v>180</v>
      </c>
      <c r="I677">
        <v>39</v>
      </c>
      <c r="J677">
        <v>3</v>
      </c>
      <c r="K677">
        <v>4</v>
      </c>
      <c r="L677">
        <v>0</v>
      </c>
      <c r="M677">
        <v>0</v>
      </c>
      <c r="N677">
        <v>1</v>
      </c>
      <c r="O677">
        <v>0</v>
      </c>
      <c r="P677">
        <v>0</v>
      </c>
      <c r="Q677">
        <v>10</v>
      </c>
      <c r="R677">
        <v>3</v>
      </c>
      <c r="S677">
        <v>18</v>
      </c>
      <c r="T677">
        <v>60</v>
      </c>
    </row>
    <row r="678" spans="1:20" x14ac:dyDescent="0.35">
      <c r="A678" s="2" t="s">
        <v>1004</v>
      </c>
      <c r="B678" t="s">
        <v>1026</v>
      </c>
      <c r="C678" t="s">
        <v>1005</v>
      </c>
      <c r="D678" t="s">
        <v>1027</v>
      </c>
      <c r="E678" t="s">
        <v>23</v>
      </c>
      <c r="F678" t="s">
        <v>24</v>
      </c>
      <c r="G678" t="s">
        <v>34</v>
      </c>
      <c r="H678">
        <v>180</v>
      </c>
      <c r="I678">
        <v>26</v>
      </c>
      <c r="J678">
        <v>1</v>
      </c>
      <c r="K678">
        <v>2</v>
      </c>
      <c r="L678">
        <v>0</v>
      </c>
      <c r="M678">
        <v>0</v>
      </c>
      <c r="N678">
        <v>1</v>
      </c>
      <c r="O678">
        <v>0</v>
      </c>
      <c r="P678">
        <v>0</v>
      </c>
      <c r="Q678">
        <v>1</v>
      </c>
      <c r="R678">
        <v>1</v>
      </c>
      <c r="S678">
        <v>5</v>
      </c>
      <c r="T678">
        <v>32</v>
      </c>
    </row>
    <row r="679" spans="1:20" x14ac:dyDescent="0.35">
      <c r="A679" s="2" t="s">
        <v>1004</v>
      </c>
      <c r="B679" t="s">
        <v>1028</v>
      </c>
      <c r="C679" t="s">
        <v>1005</v>
      </c>
      <c r="D679" t="s">
        <v>1029</v>
      </c>
      <c r="E679" t="s">
        <v>23</v>
      </c>
      <c r="F679" t="s">
        <v>24</v>
      </c>
      <c r="G679" t="s">
        <v>34</v>
      </c>
      <c r="H679">
        <v>180</v>
      </c>
      <c r="I679">
        <v>24</v>
      </c>
      <c r="J679">
        <v>1</v>
      </c>
      <c r="K679">
        <v>2</v>
      </c>
      <c r="L679">
        <v>0</v>
      </c>
      <c r="M679">
        <v>0</v>
      </c>
      <c r="N679">
        <v>1</v>
      </c>
      <c r="O679">
        <v>0</v>
      </c>
      <c r="P679">
        <v>0</v>
      </c>
      <c r="Q679">
        <v>3</v>
      </c>
      <c r="R679">
        <v>2</v>
      </c>
      <c r="S679">
        <v>8</v>
      </c>
      <c r="T679">
        <v>33</v>
      </c>
    </row>
    <row r="680" spans="1:20" x14ac:dyDescent="0.35">
      <c r="A680" s="2" t="s">
        <v>1004</v>
      </c>
      <c r="B680" t="s">
        <v>1030</v>
      </c>
      <c r="C680" t="s">
        <v>1005</v>
      </c>
      <c r="D680" t="s">
        <v>1031</v>
      </c>
      <c r="E680" t="s">
        <v>23</v>
      </c>
      <c r="F680" t="s">
        <v>24</v>
      </c>
      <c r="G680" t="s">
        <v>34</v>
      </c>
      <c r="H680">
        <v>180</v>
      </c>
      <c r="I680">
        <v>70</v>
      </c>
      <c r="J680">
        <v>5</v>
      </c>
      <c r="K680">
        <v>5</v>
      </c>
      <c r="L680">
        <v>0</v>
      </c>
      <c r="M680">
        <v>0</v>
      </c>
      <c r="N680">
        <v>1</v>
      </c>
      <c r="O680">
        <v>0</v>
      </c>
      <c r="P680">
        <v>0</v>
      </c>
      <c r="Q680">
        <v>6</v>
      </c>
      <c r="R680">
        <v>5</v>
      </c>
      <c r="S680">
        <v>17</v>
      </c>
      <c r="T680">
        <v>92</v>
      </c>
    </row>
    <row r="681" spans="1:20" x14ac:dyDescent="0.35">
      <c r="A681" s="2" t="s">
        <v>1004</v>
      </c>
      <c r="B681" t="s">
        <v>987</v>
      </c>
      <c r="C681" t="s">
        <v>1005</v>
      </c>
      <c r="D681" t="s">
        <v>988</v>
      </c>
      <c r="E681" t="s">
        <v>23</v>
      </c>
      <c r="F681" t="s">
        <v>24</v>
      </c>
      <c r="G681" t="s">
        <v>34</v>
      </c>
      <c r="H681">
        <v>180</v>
      </c>
      <c r="I681">
        <v>28</v>
      </c>
      <c r="J681">
        <v>1</v>
      </c>
      <c r="K681">
        <v>2</v>
      </c>
      <c r="L681">
        <v>0</v>
      </c>
      <c r="M681">
        <v>0</v>
      </c>
      <c r="N681">
        <v>2</v>
      </c>
      <c r="O681">
        <v>0</v>
      </c>
      <c r="P681">
        <v>0</v>
      </c>
      <c r="Q681">
        <v>5</v>
      </c>
      <c r="R681">
        <v>2</v>
      </c>
      <c r="S681">
        <v>11</v>
      </c>
      <c r="T681">
        <v>40</v>
      </c>
    </row>
    <row r="682" spans="1:20" x14ac:dyDescent="0.35">
      <c r="A682" s="2" t="s">
        <v>1004</v>
      </c>
      <c r="B682" t="s">
        <v>1032</v>
      </c>
      <c r="C682" t="s">
        <v>1005</v>
      </c>
      <c r="D682" t="s">
        <v>1033</v>
      </c>
      <c r="E682" t="s">
        <v>23</v>
      </c>
      <c r="F682" t="s">
        <v>24</v>
      </c>
      <c r="G682" t="s">
        <v>34</v>
      </c>
      <c r="H682">
        <v>180</v>
      </c>
      <c r="I682">
        <v>37</v>
      </c>
      <c r="J682">
        <v>0</v>
      </c>
      <c r="K682">
        <v>3</v>
      </c>
      <c r="L682">
        <v>0</v>
      </c>
      <c r="M682">
        <v>0</v>
      </c>
      <c r="N682">
        <v>2</v>
      </c>
      <c r="O682">
        <v>0</v>
      </c>
      <c r="P682">
        <v>0</v>
      </c>
      <c r="Q682">
        <v>2</v>
      </c>
      <c r="R682">
        <v>1</v>
      </c>
      <c r="S682">
        <v>8</v>
      </c>
      <c r="T682">
        <v>45</v>
      </c>
    </row>
    <row r="683" spans="1:20" x14ac:dyDescent="0.35">
      <c r="A683" s="2" t="s">
        <v>1004</v>
      </c>
      <c r="B683" t="s">
        <v>1034</v>
      </c>
      <c r="C683" t="s">
        <v>1005</v>
      </c>
      <c r="D683" t="s">
        <v>1035</v>
      </c>
      <c r="E683" t="s">
        <v>23</v>
      </c>
      <c r="F683" t="s">
        <v>24</v>
      </c>
      <c r="G683" t="s">
        <v>34</v>
      </c>
      <c r="H683">
        <v>180</v>
      </c>
      <c r="I683">
        <v>17</v>
      </c>
      <c r="J683">
        <v>0</v>
      </c>
      <c r="K683">
        <v>3</v>
      </c>
      <c r="L683">
        <v>0</v>
      </c>
      <c r="M683">
        <v>0</v>
      </c>
      <c r="N683">
        <v>1</v>
      </c>
      <c r="O683">
        <v>0</v>
      </c>
      <c r="P683">
        <v>0</v>
      </c>
      <c r="Q683">
        <v>1</v>
      </c>
      <c r="R683">
        <v>1</v>
      </c>
      <c r="S683">
        <v>6</v>
      </c>
      <c r="T683">
        <v>23</v>
      </c>
    </row>
    <row r="684" spans="1:20" x14ac:dyDescent="0.35">
      <c r="A684" s="2" t="s">
        <v>1004</v>
      </c>
      <c r="B684" t="s">
        <v>1036</v>
      </c>
      <c r="C684" t="s">
        <v>1005</v>
      </c>
      <c r="D684" t="s">
        <v>1037</v>
      </c>
      <c r="E684" t="s">
        <v>23</v>
      </c>
      <c r="F684" t="s">
        <v>24</v>
      </c>
      <c r="G684" t="s">
        <v>34</v>
      </c>
      <c r="H684">
        <v>180</v>
      </c>
      <c r="I684">
        <v>78</v>
      </c>
      <c r="J684">
        <v>1</v>
      </c>
      <c r="K684">
        <v>6</v>
      </c>
      <c r="L684">
        <v>0</v>
      </c>
      <c r="M684">
        <v>0</v>
      </c>
      <c r="N684">
        <v>2</v>
      </c>
      <c r="O684">
        <v>0</v>
      </c>
      <c r="P684">
        <v>0</v>
      </c>
      <c r="Q684">
        <v>2</v>
      </c>
      <c r="R684">
        <v>1</v>
      </c>
      <c r="S684">
        <v>11</v>
      </c>
      <c r="T684">
        <v>90</v>
      </c>
    </row>
    <row r="685" spans="1:20" x14ac:dyDescent="0.35">
      <c r="A685" s="2" t="s">
        <v>1004</v>
      </c>
      <c r="B685" t="s">
        <v>1038</v>
      </c>
      <c r="C685" t="s">
        <v>1005</v>
      </c>
      <c r="D685" t="s">
        <v>1039</v>
      </c>
      <c r="E685" t="s">
        <v>23</v>
      </c>
      <c r="F685" t="s">
        <v>206</v>
      </c>
      <c r="G685" t="s">
        <v>34</v>
      </c>
      <c r="H685">
        <v>180</v>
      </c>
      <c r="I685">
        <v>54</v>
      </c>
      <c r="J685">
        <v>0</v>
      </c>
      <c r="K685">
        <v>2</v>
      </c>
      <c r="L685">
        <v>0</v>
      </c>
      <c r="M685">
        <v>0</v>
      </c>
      <c r="N685">
        <v>1</v>
      </c>
      <c r="O685">
        <v>0</v>
      </c>
      <c r="P685">
        <v>0</v>
      </c>
      <c r="Q685">
        <v>1</v>
      </c>
      <c r="R685">
        <v>2</v>
      </c>
      <c r="S685">
        <v>6</v>
      </c>
      <c r="T685">
        <v>60</v>
      </c>
    </row>
    <row r="686" spans="1:20" x14ac:dyDescent="0.35">
      <c r="A686" s="2" t="s">
        <v>1004</v>
      </c>
      <c r="B686" t="s">
        <v>885</v>
      </c>
      <c r="C686" t="s">
        <v>1005</v>
      </c>
      <c r="D686" t="s">
        <v>886</v>
      </c>
      <c r="E686" t="s">
        <v>23</v>
      </c>
      <c r="F686" t="s">
        <v>24</v>
      </c>
      <c r="G686" t="s">
        <v>34</v>
      </c>
      <c r="H686">
        <v>180</v>
      </c>
      <c r="I686">
        <v>33</v>
      </c>
      <c r="J686">
        <v>3</v>
      </c>
      <c r="K686">
        <v>3</v>
      </c>
      <c r="L686">
        <v>0</v>
      </c>
      <c r="M686">
        <v>0</v>
      </c>
      <c r="N686">
        <v>1</v>
      </c>
      <c r="O686">
        <v>0</v>
      </c>
      <c r="P686">
        <v>0</v>
      </c>
      <c r="Q686">
        <v>3</v>
      </c>
      <c r="R686">
        <v>2</v>
      </c>
      <c r="S686">
        <v>9</v>
      </c>
      <c r="T686">
        <v>45</v>
      </c>
    </row>
    <row r="687" spans="1:20" x14ac:dyDescent="0.35">
      <c r="A687" s="2" t="s">
        <v>1004</v>
      </c>
      <c r="B687" t="s">
        <v>1040</v>
      </c>
      <c r="C687" t="s">
        <v>1005</v>
      </c>
      <c r="D687" t="s">
        <v>1041</v>
      </c>
      <c r="E687" t="s">
        <v>23</v>
      </c>
      <c r="F687" t="s">
        <v>24</v>
      </c>
      <c r="G687" t="s">
        <v>34</v>
      </c>
      <c r="H687">
        <v>180</v>
      </c>
      <c r="I687">
        <v>15</v>
      </c>
      <c r="J687">
        <v>0</v>
      </c>
      <c r="K687">
        <v>3</v>
      </c>
      <c r="L687">
        <v>0</v>
      </c>
      <c r="M687">
        <v>0</v>
      </c>
      <c r="N687">
        <v>1</v>
      </c>
      <c r="O687">
        <v>0</v>
      </c>
      <c r="P687">
        <v>0</v>
      </c>
      <c r="Q687">
        <v>2</v>
      </c>
      <c r="R687">
        <v>2</v>
      </c>
      <c r="S687">
        <v>8</v>
      </c>
      <c r="T687">
        <v>23</v>
      </c>
    </row>
    <row r="688" spans="1:20" x14ac:dyDescent="0.35">
      <c r="A688" s="2" t="s">
        <v>1004</v>
      </c>
      <c r="B688" t="s">
        <v>1042</v>
      </c>
      <c r="C688" t="s">
        <v>1005</v>
      </c>
      <c r="D688" t="s">
        <v>1043</v>
      </c>
      <c r="E688" t="s">
        <v>23</v>
      </c>
      <c r="F688" t="s">
        <v>24</v>
      </c>
      <c r="G688" t="s">
        <v>34</v>
      </c>
      <c r="H688">
        <v>180</v>
      </c>
      <c r="I688">
        <v>35</v>
      </c>
      <c r="J688">
        <v>0</v>
      </c>
      <c r="K688">
        <v>2</v>
      </c>
      <c r="L688">
        <v>0</v>
      </c>
      <c r="M688">
        <v>0</v>
      </c>
      <c r="N688">
        <v>2</v>
      </c>
      <c r="O688">
        <v>0</v>
      </c>
      <c r="P688">
        <v>0</v>
      </c>
      <c r="Q688">
        <v>2</v>
      </c>
      <c r="R688">
        <v>3</v>
      </c>
      <c r="S688">
        <v>9</v>
      </c>
      <c r="T688">
        <v>44</v>
      </c>
    </row>
    <row r="689" spans="1:20" x14ac:dyDescent="0.35">
      <c r="A689" s="2" t="s">
        <v>1004</v>
      </c>
      <c r="B689" t="s">
        <v>1044</v>
      </c>
      <c r="C689" t="s">
        <v>1005</v>
      </c>
      <c r="D689" t="s">
        <v>998</v>
      </c>
      <c r="E689" t="s">
        <v>893</v>
      </c>
      <c r="F689" t="s">
        <v>24</v>
      </c>
      <c r="G689" t="s">
        <v>1045</v>
      </c>
      <c r="H689">
        <v>360</v>
      </c>
      <c r="I689">
        <v>40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40</v>
      </c>
    </row>
    <row r="690" spans="1:20" x14ac:dyDescent="0.35">
      <c r="A690" s="2" t="s">
        <v>1046</v>
      </c>
      <c r="B690" t="s">
        <v>1047</v>
      </c>
      <c r="C690" t="s">
        <v>1048</v>
      </c>
      <c r="D690" t="s">
        <v>1049</v>
      </c>
      <c r="E690" t="s">
        <v>23</v>
      </c>
      <c r="F690" t="s">
        <v>24</v>
      </c>
      <c r="G690" t="s">
        <v>34</v>
      </c>
      <c r="H690">
        <v>180</v>
      </c>
      <c r="I690">
        <v>22</v>
      </c>
      <c r="J690">
        <v>0</v>
      </c>
      <c r="K690">
        <v>2</v>
      </c>
      <c r="L690">
        <v>0</v>
      </c>
      <c r="M690">
        <v>5</v>
      </c>
      <c r="N690">
        <v>1</v>
      </c>
      <c r="O690">
        <v>0</v>
      </c>
      <c r="P690">
        <v>0</v>
      </c>
      <c r="Q690">
        <v>2</v>
      </c>
      <c r="R690">
        <v>1</v>
      </c>
      <c r="S690">
        <v>11</v>
      </c>
      <c r="T690">
        <v>33</v>
      </c>
    </row>
    <row r="691" spans="1:20" x14ac:dyDescent="0.35">
      <c r="A691" s="2" t="s">
        <v>1046</v>
      </c>
      <c r="B691" t="s">
        <v>1050</v>
      </c>
      <c r="C691" t="s">
        <v>1048</v>
      </c>
      <c r="D691" t="s">
        <v>1051</v>
      </c>
      <c r="E691" t="s">
        <v>23</v>
      </c>
      <c r="F691" t="s">
        <v>24</v>
      </c>
      <c r="G691" t="s">
        <v>34</v>
      </c>
      <c r="H691">
        <v>180</v>
      </c>
      <c r="I691">
        <v>38</v>
      </c>
      <c r="J691">
        <v>1</v>
      </c>
      <c r="K691">
        <v>3</v>
      </c>
      <c r="L691">
        <v>0</v>
      </c>
      <c r="M691">
        <v>2</v>
      </c>
      <c r="N691">
        <v>1</v>
      </c>
      <c r="O691">
        <v>0</v>
      </c>
      <c r="P691">
        <v>0</v>
      </c>
      <c r="Q691">
        <v>3</v>
      </c>
      <c r="R691">
        <v>1</v>
      </c>
      <c r="S691">
        <v>10</v>
      </c>
      <c r="T691">
        <v>49</v>
      </c>
    </row>
    <row r="692" spans="1:20" x14ac:dyDescent="0.35">
      <c r="A692" s="2" t="s">
        <v>1052</v>
      </c>
      <c r="B692" t="s">
        <v>20</v>
      </c>
      <c r="C692" t="s">
        <v>1053</v>
      </c>
      <c r="D692" t="s">
        <v>22</v>
      </c>
      <c r="E692" t="s">
        <v>23</v>
      </c>
      <c r="F692" t="s">
        <v>24</v>
      </c>
      <c r="G692" t="s">
        <v>25</v>
      </c>
      <c r="H692">
        <v>240</v>
      </c>
      <c r="I692">
        <v>82</v>
      </c>
      <c r="J692">
        <v>3</v>
      </c>
      <c r="K692">
        <v>5</v>
      </c>
      <c r="L692">
        <v>0</v>
      </c>
      <c r="M692">
        <v>0</v>
      </c>
      <c r="N692">
        <v>1</v>
      </c>
      <c r="O692">
        <v>0</v>
      </c>
      <c r="P692">
        <v>0</v>
      </c>
      <c r="Q692">
        <v>3</v>
      </c>
      <c r="R692">
        <v>1</v>
      </c>
      <c r="S692">
        <v>10</v>
      </c>
      <c r="T692">
        <v>95</v>
      </c>
    </row>
    <row r="693" spans="1:20" x14ac:dyDescent="0.35">
      <c r="A693" s="2" t="s">
        <v>1052</v>
      </c>
      <c r="B693" t="s">
        <v>156</v>
      </c>
      <c r="C693" t="s">
        <v>1053</v>
      </c>
      <c r="D693" t="s">
        <v>157</v>
      </c>
      <c r="E693" t="s">
        <v>23</v>
      </c>
      <c r="F693" t="s">
        <v>24</v>
      </c>
      <c r="G693" t="s">
        <v>25</v>
      </c>
      <c r="H693">
        <v>240</v>
      </c>
      <c r="I693">
        <v>40</v>
      </c>
      <c r="J693">
        <v>3</v>
      </c>
      <c r="K693">
        <v>4</v>
      </c>
      <c r="L693">
        <v>0</v>
      </c>
      <c r="M693">
        <v>0</v>
      </c>
      <c r="N693">
        <v>2</v>
      </c>
      <c r="O693">
        <v>0</v>
      </c>
      <c r="P693">
        <v>0</v>
      </c>
      <c r="Q693">
        <v>5</v>
      </c>
      <c r="R693">
        <v>6</v>
      </c>
      <c r="S693">
        <v>17</v>
      </c>
      <c r="T693">
        <v>60</v>
      </c>
    </row>
    <row r="694" spans="1:20" x14ac:dyDescent="0.35">
      <c r="A694" s="2" t="s">
        <v>1052</v>
      </c>
      <c r="B694" t="s">
        <v>229</v>
      </c>
      <c r="C694" t="s">
        <v>1053</v>
      </c>
      <c r="D694" t="s">
        <v>230</v>
      </c>
      <c r="E694" t="s">
        <v>23</v>
      </c>
      <c r="F694" t="s">
        <v>24</v>
      </c>
      <c r="G694" t="s">
        <v>25</v>
      </c>
      <c r="H694">
        <v>240</v>
      </c>
      <c r="I694">
        <v>25</v>
      </c>
      <c r="J694">
        <v>1</v>
      </c>
      <c r="K694">
        <v>2</v>
      </c>
      <c r="L694">
        <v>0</v>
      </c>
      <c r="M694">
        <v>0</v>
      </c>
      <c r="N694">
        <v>1</v>
      </c>
      <c r="O694">
        <v>0</v>
      </c>
      <c r="P694">
        <v>0</v>
      </c>
      <c r="Q694">
        <v>1</v>
      </c>
      <c r="R694">
        <v>2</v>
      </c>
      <c r="S694">
        <v>6</v>
      </c>
      <c r="T694">
        <v>32</v>
      </c>
    </row>
    <row r="695" spans="1:20" x14ac:dyDescent="0.35">
      <c r="A695" s="2" t="s">
        <v>1052</v>
      </c>
      <c r="B695" t="s">
        <v>446</v>
      </c>
      <c r="C695" t="s">
        <v>1053</v>
      </c>
      <c r="D695" t="s">
        <v>447</v>
      </c>
      <c r="E695" t="s">
        <v>23</v>
      </c>
      <c r="F695" t="s">
        <v>24</v>
      </c>
      <c r="G695" t="s">
        <v>25</v>
      </c>
      <c r="H695">
        <v>240</v>
      </c>
      <c r="I695">
        <v>24</v>
      </c>
      <c r="J695">
        <v>1</v>
      </c>
      <c r="K695">
        <v>2</v>
      </c>
      <c r="L695">
        <v>0</v>
      </c>
      <c r="M695">
        <v>0</v>
      </c>
      <c r="N695">
        <v>1</v>
      </c>
      <c r="O695">
        <v>0</v>
      </c>
      <c r="P695">
        <v>0</v>
      </c>
      <c r="Q695">
        <v>1</v>
      </c>
      <c r="R695">
        <v>2</v>
      </c>
      <c r="S695">
        <v>6</v>
      </c>
      <c r="T695">
        <v>31</v>
      </c>
    </row>
    <row r="696" spans="1:20" x14ac:dyDescent="0.35">
      <c r="A696" s="2" t="s">
        <v>1054</v>
      </c>
      <c r="B696" t="s">
        <v>1055</v>
      </c>
      <c r="C696" t="s">
        <v>1056</v>
      </c>
      <c r="D696" t="s">
        <v>1057</v>
      </c>
      <c r="E696" t="s">
        <v>23</v>
      </c>
      <c r="F696" t="s">
        <v>24</v>
      </c>
      <c r="G696" t="s">
        <v>145</v>
      </c>
      <c r="H696">
        <v>180</v>
      </c>
      <c r="I696">
        <v>35</v>
      </c>
      <c r="J696">
        <v>0</v>
      </c>
      <c r="K696">
        <v>5</v>
      </c>
      <c r="L696">
        <v>0</v>
      </c>
      <c r="M696">
        <v>5</v>
      </c>
      <c r="N696">
        <v>1</v>
      </c>
      <c r="O696">
        <v>0</v>
      </c>
      <c r="P696">
        <v>0</v>
      </c>
      <c r="Q696">
        <v>2</v>
      </c>
      <c r="R696">
        <v>1</v>
      </c>
      <c r="S696">
        <v>14</v>
      </c>
      <c r="T696">
        <v>49</v>
      </c>
    </row>
    <row r="697" spans="1:20" x14ac:dyDescent="0.35">
      <c r="A697" s="2" t="s">
        <v>1054</v>
      </c>
      <c r="B697" t="s">
        <v>1058</v>
      </c>
      <c r="C697" t="s">
        <v>1056</v>
      </c>
      <c r="D697" t="s">
        <v>1059</v>
      </c>
      <c r="E697" t="s">
        <v>23</v>
      </c>
      <c r="F697" t="s">
        <v>24</v>
      </c>
      <c r="G697" t="s">
        <v>145</v>
      </c>
      <c r="H697">
        <v>180</v>
      </c>
      <c r="I697">
        <v>27</v>
      </c>
      <c r="J697">
        <v>0</v>
      </c>
      <c r="K697">
        <v>5</v>
      </c>
      <c r="L697">
        <v>0</v>
      </c>
      <c r="M697">
        <v>5</v>
      </c>
      <c r="N697">
        <v>1</v>
      </c>
      <c r="O697">
        <v>0</v>
      </c>
      <c r="P697">
        <v>0</v>
      </c>
      <c r="Q697">
        <v>2</v>
      </c>
      <c r="R697">
        <v>1</v>
      </c>
      <c r="S697">
        <v>14</v>
      </c>
      <c r="T697">
        <v>41</v>
      </c>
    </row>
    <row r="698" spans="1:20" x14ac:dyDescent="0.35">
      <c r="A698" s="2" t="s">
        <v>1054</v>
      </c>
      <c r="B698" t="s">
        <v>223</v>
      </c>
      <c r="C698" t="s">
        <v>1056</v>
      </c>
      <c r="D698" t="s">
        <v>224</v>
      </c>
      <c r="E698" t="s">
        <v>23</v>
      </c>
      <c r="F698" t="s">
        <v>24</v>
      </c>
      <c r="G698" t="s">
        <v>34</v>
      </c>
      <c r="H698">
        <v>180</v>
      </c>
      <c r="I698">
        <v>30</v>
      </c>
      <c r="J698">
        <v>2</v>
      </c>
      <c r="K698">
        <v>5</v>
      </c>
      <c r="L698">
        <v>0</v>
      </c>
      <c r="M698">
        <v>5</v>
      </c>
      <c r="N698">
        <v>1</v>
      </c>
      <c r="O698">
        <v>0</v>
      </c>
      <c r="P698">
        <v>0</v>
      </c>
      <c r="Q698">
        <v>2</v>
      </c>
      <c r="R698">
        <v>1</v>
      </c>
      <c r="S698">
        <v>14</v>
      </c>
      <c r="T698">
        <v>46</v>
      </c>
    </row>
    <row r="699" spans="1:20" x14ac:dyDescent="0.35">
      <c r="A699" s="2" t="s">
        <v>1054</v>
      </c>
      <c r="B699" t="s">
        <v>1060</v>
      </c>
      <c r="C699" t="s">
        <v>1056</v>
      </c>
      <c r="D699" t="s">
        <v>1061</v>
      </c>
      <c r="E699" t="s">
        <v>23</v>
      </c>
      <c r="F699" t="s">
        <v>24</v>
      </c>
      <c r="G699" t="s">
        <v>34</v>
      </c>
      <c r="H699">
        <v>180</v>
      </c>
      <c r="I699">
        <v>24</v>
      </c>
      <c r="J699">
        <v>0</v>
      </c>
      <c r="K699">
        <v>3</v>
      </c>
      <c r="L699">
        <v>0</v>
      </c>
      <c r="M699">
        <v>3</v>
      </c>
      <c r="N699">
        <v>1</v>
      </c>
      <c r="O699">
        <v>0</v>
      </c>
      <c r="P699">
        <v>0</v>
      </c>
      <c r="Q699">
        <v>2</v>
      </c>
      <c r="R699">
        <v>1</v>
      </c>
      <c r="S699">
        <v>10</v>
      </c>
      <c r="T699">
        <v>34</v>
      </c>
    </row>
    <row r="700" spans="1:20" x14ac:dyDescent="0.35">
      <c r="A700" s="2" t="s">
        <v>1054</v>
      </c>
      <c r="B700" t="s">
        <v>261</v>
      </c>
      <c r="C700" t="s">
        <v>1056</v>
      </c>
      <c r="D700" t="s">
        <v>262</v>
      </c>
      <c r="E700" t="s">
        <v>23</v>
      </c>
      <c r="F700" t="s">
        <v>24</v>
      </c>
      <c r="G700" t="s">
        <v>34</v>
      </c>
      <c r="H700">
        <v>180</v>
      </c>
      <c r="I700">
        <v>19</v>
      </c>
      <c r="J700">
        <v>0</v>
      </c>
      <c r="K700">
        <v>3</v>
      </c>
      <c r="L700">
        <v>0</v>
      </c>
      <c r="M700">
        <v>2</v>
      </c>
      <c r="N700">
        <v>1</v>
      </c>
      <c r="O700">
        <v>0</v>
      </c>
      <c r="P700">
        <v>0</v>
      </c>
      <c r="Q700">
        <v>2</v>
      </c>
      <c r="R700">
        <v>1</v>
      </c>
      <c r="S700">
        <v>9</v>
      </c>
      <c r="T700">
        <v>28</v>
      </c>
    </row>
    <row r="701" spans="1:20" x14ac:dyDescent="0.35">
      <c r="A701" s="2" t="s">
        <v>1054</v>
      </c>
      <c r="B701" t="s">
        <v>1062</v>
      </c>
      <c r="C701" t="s">
        <v>1056</v>
      </c>
      <c r="D701" t="s">
        <v>1063</v>
      </c>
      <c r="E701" t="s">
        <v>23</v>
      </c>
      <c r="F701" t="s">
        <v>24</v>
      </c>
      <c r="G701" t="s">
        <v>34</v>
      </c>
      <c r="H701">
        <v>180</v>
      </c>
      <c r="I701">
        <v>25</v>
      </c>
      <c r="J701">
        <v>0</v>
      </c>
      <c r="K701">
        <v>3</v>
      </c>
      <c r="L701">
        <v>0</v>
      </c>
      <c r="M701">
        <v>1</v>
      </c>
      <c r="N701">
        <v>1</v>
      </c>
      <c r="O701">
        <v>0</v>
      </c>
      <c r="P701">
        <v>0</v>
      </c>
      <c r="Q701">
        <v>2</v>
      </c>
      <c r="R701">
        <v>1</v>
      </c>
      <c r="S701">
        <v>8</v>
      </c>
      <c r="T701">
        <v>33</v>
      </c>
    </row>
    <row r="702" spans="1:20" x14ac:dyDescent="0.35">
      <c r="A702" s="2" t="s">
        <v>1064</v>
      </c>
      <c r="B702" t="s">
        <v>161</v>
      </c>
      <c r="C702" t="s">
        <v>1065</v>
      </c>
      <c r="D702" t="s">
        <v>163</v>
      </c>
      <c r="E702" t="s">
        <v>23</v>
      </c>
      <c r="F702" t="s">
        <v>24</v>
      </c>
      <c r="G702" t="s">
        <v>34</v>
      </c>
      <c r="H702">
        <v>180</v>
      </c>
      <c r="I702">
        <v>95</v>
      </c>
      <c r="J702">
        <v>8</v>
      </c>
      <c r="K702">
        <v>1</v>
      </c>
      <c r="L702">
        <v>0</v>
      </c>
      <c r="M702">
        <v>1</v>
      </c>
      <c r="N702">
        <v>2</v>
      </c>
      <c r="O702">
        <v>0</v>
      </c>
      <c r="P702">
        <v>0</v>
      </c>
      <c r="Q702">
        <v>1</v>
      </c>
      <c r="R702">
        <v>4</v>
      </c>
      <c r="S702">
        <v>9</v>
      </c>
      <c r="T702">
        <v>112</v>
      </c>
    </row>
    <row r="703" spans="1:20" x14ac:dyDescent="0.35">
      <c r="A703" s="2" t="s">
        <v>1064</v>
      </c>
      <c r="B703" t="s">
        <v>253</v>
      </c>
      <c r="C703" t="s">
        <v>1065</v>
      </c>
      <c r="D703" t="s">
        <v>254</v>
      </c>
      <c r="E703" t="s">
        <v>23</v>
      </c>
      <c r="F703" t="s">
        <v>24</v>
      </c>
      <c r="G703" t="s">
        <v>34</v>
      </c>
      <c r="H703">
        <v>180</v>
      </c>
      <c r="I703">
        <v>20</v>
      </c>
      <c r="J703">
        <v>0</v>
      </c>
      <c r="K703">
        <v>10</v>
      </c>
      <c r="L703">
        <v>0</v>
      </c>
      <c r="M703">
        <v>1</v>
      </c>
      <c r="N703">
        <v>2</v>
      </c>
      <c r="O703">
        <v>0</v>
      </c>
      <c r="P703">
        <v>0</v>
      </c>
      <c r="Q703">
        <v>1</v>
      </c>
      <c r="R703">
        <v>4</v>
      </c>
      <c r="S703">
        <v>18</v>
      </c>
      <c r="T703">
        <v>38</v>
      </c>
    </row>
    <row r="704" spans="1:20" x14ac:dyDescent="0.35">
      <c r="A704" s="2" t="s">
        <v>1064</v>
      </c>
      <c r="B704" t="s">
        <v>255</v>
      </c>
      <c r="C704" t="s">
        <v>1065</v>
      </c>
      <c r="D704" t="s">
        <v>256</v>
      </c>
      <c r="E704" t="s">
        <v>23</v>
      </c>
      <c r="F704" t="s">
        <v>24</v>
      </c>
      <c r="G704" t="s">
        <v>34</v>
      </c>
      <c r="H704">
        <v>180</v>
      </c>
      <c r="I704">
        <v>20</v>
      </c>
      <c r="J704">
        <v>0</v>
      </c>
      <c r="K704">
        <v>1</v>
      </c>
      <c r="L704">
        <v>0</v>
      </c>
      <c r="M704">
        <v>1</v>
      </c>
      <c r="N704">
        <v>1</v>
      </c>
      <c r="O704">
        <v>0</v>
      </c>
      <c r="P704">
        <v>0</v>
      </c>
      <c r="Q704">
        <v>1</v>
      </c>
      <c r="R704">
        <v>2</v>
      </c>
      <c r="S704">
        <v>6</v>
      </c>
      <c r="T704">
        <v>26</v>
      </c>
    </row>
    <row r="705" spans="1:20" x14ac:dyDescent="0.35">
      <c r="A705" s="2" t="s">
        <v>1064</v>
      </c>
      <c r="B705" t="s">
        <v>1066</v>
      </c>
      <c r="C705" t="s">
        <v>1065</v>
      </c>
      <c r="D705" t="s">
        <v>1067</v>
      </c>
      <c r="E705" t="s">
        <v>23</v>
      </c>
      <c r="F705" t="s">
        <v>24</v>
      </c>
      <c r="G705" t="s">
        <v>34</v>
      </c>
      <c r="H705">
        <v>180</v>
      </c>
      <c r="I705">
        <v>20</v>
      </c>
      <c r="J705">
        <v>0</v>
      </c>
      <c r="K705">
        <v>9</v>
      </c>
      <c r="L705">
        <v>0</v>
      </c>
      <c r="M705">
        <v>1</v>
      </c>
      <c r="N705">
        <v>1</v>
      </c>
      <c r="O705">
        <v>0</v>
      </c>
      <c r="P705">
        <v>0</v>
      </c>
      <c r="Q705">
        <v>1</v>
      </c>
      <c r="R705">
        <v>2</v>
      </c>
      <c r="S705">
        <v>14</v>
      </c>
      <c r="T705">
        <v>34</v>
      </c>
    </row>
    <row r="706" spans="1:20" x14ac:dyDescent="0.35">
      <c r="A706" s="2" t="s">
        <v>1064</v>
      </c>
      <c r="B706" t="s">
        <v>121</v>
      </c>
      <c r="C706" t="s">
        <v>1065</v>
      </c>
      <c r="D706" t="s">
        <v>122</v>
      </c>
      <c r="E706" t="s">
        <v>23</v>
      </c>
      <c r="F706" t="s">
        <v>24</v>
      </c>
      <c r="G706" t="s">
        <v>34</v>
      </c>
      <c r="H706">
        <v>180</v>
      </c>
      <c r="I706">
        <v>33</v>
      </c>
      <c r="J706">
        <v>1</v>
      </c>
      <c r="K706">
        <v>1</v>
      </c>
      <c r="L706">
        <v>0</v>
      </c>
      <c r="M706">
        <v>1</v>
      </c>
      <c r="N706">
        <v>0</v>
      </c>
      <c r="O706">
        <v>0</v>
      </c>
      <c r="P706">
        <v>0</v>
      </c>
      <c r="Q706">
        <v>1</v>
      </c>
      <c r="R706">
        <v>0</v>
      </c>
      <c r="S706">
        <v>3</v>
      </c>
      <c r="T706">
        <v>37</v>
      </c>
    </row>
    <row r="707" spans="1:20" x14ac:dyDescent="0.35">
      <c r="A707" s="2" t="s">
        <v>1064</v>
      </c>
      <c r="B707" t="s">
        <v>674</v>
      </c>
      <c r="C707" t="s">
        <v>1065</v>
      </c>
      <c r="D707" t="s">
        <v>675</v>
      </c>
      <c r="E707" t="s">
        <v>23</v>
      </c>
      <c r="F707" t="s">
        <v>24</v>
      </c>
      <c r="G707" t="s">
        <v>34</v>
      </c>
      <c r="H707">
        <v>180</v>
      </c>
      <c r="I707">
        <v>20</v>
      </c>
      <c r="J707">
        <v>0</v>
      </c>
      <c r="K707">
        <v>1</v>
      </c>
      <c r="L707">
        <v>0</v>
      </c>
      <c r="M707">
        <v>1</v>
      </c>
      <c r="N707">
        <v>0</v>
      </c>
      <c r="O707">
        <v>0</v>
      </c>
      <c r="P707">
        <v>0</v>
      </c>
      <c r="Q707">
        <v>1</v>
      </c>
      <c r="R707">
        <v>0</v>
      </c>
      <c r="S707">
        <v>3</v>
      </c>
      <c r="T707">
        <v>23</v>
      </c>
    </row>
    <row r="708" spans="1:20" x14ac:dyDescent="0.35">
      <c r="A708" s="2" t="s">
        <v>1068</v>
      </c>
      <c r="B708" t="s">
        <v>971</v>
      </c>
      <c r="C708" t="s">
        <v>1069</v>
      </c>
      <c r="D708" t="s">
        <v>972</v>
      </c>
      <c r="E708" t="s">
        <v>23</v>
      </c>
      <c r="F708" t="s">
        <v>24</v>
      </c>
      <c r="G708" t="s">
        <v>34</v>
      </c>
      <c r="H708">
        <v>180</v>
      </c>
      <c r="I708">
        <v>45</v>
      </c>
      <c r="J708">
        <v>2</v>
      </c>
      <c r="K708">
        <v>5</v>
      </c>
      <c r="L708">
        <v>0</v>
      </c>
      <c r="M708">
        <v>0</v>
      </c>
      <c r="N708">
        <v>1</v>
      </c>
      <c r="O708">
        <v>0</v>
      </c>
      <c r="P708">
        <v>0</v>
      </c>
      <c r="Q708">
        <v>5</v>
      </c>
      <c r="R708">
        <v>1</v>
      </c>
      <c r="S708">
        <v>12</v>
      </c>
      <c r="T708">
        <v>59</v>
      </c>
    </row>
    <row r="709" spans="1:20" x14ac:dyDescent="0.35">
      <c r="A709" s="2" t="s">
        <v>1068</v>
      </c>
      <c r="B709" t="s">
        <v>285</v>
      </c>
      <c r="C709" t="s">
        <v>1069</v>
      </c>
      <c r="D709" t="s">
        <v>286</v>
      </c>
      <c r="E709" t="s">
        <v>23</v>
      </c>
      <c r="F709" t="s">
        <v>24</v>
      </c>
      <c r="G709" t="s">
        <v>34</v>
      </c>
      <c r="H709">
        <v>180</v>
      </c>
      <c r="I709">
        <v>43</v>
      </c>
      <c r="J709">
        <v>2</v>
      </c>
      <c r="K709">
        <v>5</v>
      </c>
      <c r="L709">
        <v>0</v>
      </c>
      <c r="M709">
        <v>0</v>
      </c>
      <c r="N709">
        <v>1</v>
      </c>
      <c r="O709">
        <v>0</v>
      </c>
      <c r="P709">
        <v>0</v>
      </c>
      <c r="Q709">
        <v>8</v>
      </c>
      <c r="R709">
        <v>1</v>
      </c>
      <c r="S709">
        <v>15</v>
      </c>
      <c r="T709">
        <v>60</v>
      </c>
    </row>
    <row r="710" spans="1:20" x14ac:dyDescent="0.35">
      <c r="A710" s="2" t="s">
        <v>1068</v>
      </c>
      <c r="B710" t="s">
        <v>1070</v>
      </c>
      <c r="C710" t="s">
        <v>1069</v>
      </c>
      <c r="D710" t="s">
        <v>1071</v>
      </c>
      <c r="E710" t="s">
        <v>23</v>
      </c>
      <c r="F710" t="s">
        <v>24</v>
      </c>
      <c r="G710" t="s">
        <v>34</v>
      </c>
      <c r="H710">
        <v>180</v>
      </c>
      <c r="I710">
        <v>31</v>
      </c>
      <c r="J710">
        <v>3</v>
      </c>
      <c r="K710">
        <v>3</v>
      </c>
      <c r="L710">
        <v>0</v>
      </c>
      <c r="M710">
        <v>0</v>
      </c>
      <c r="N710">
        <v>1</v>
      </c>
      <c r="O710">
        <v>0</v>
      </c>
      <c r="P710">
        <v>0</v>
      </c>
      <c r="Q710">
        <v>10</v>
      </c>
      <c r="R710">
        <v>2</v>
      </c>
      <c r="S710">
        <v>16</v>
      </c>
      <c r="T710">
        <v>50</v>
      </c>
    </row>
    <row r="711" spans="1:20" x14ac:dyDescent="0.35">
      <c r="A711" s="2" t="s">
        <v>1068</v>
      </c>
      <c r="B711" t="s">
        <v>994</v>
      </c>
      <c r="C711" t="s">
        <v>1069</v>
      </c>
      <c r="D711" t="s">
        <v>996</v>
      </c>
      <c r="E711" t="s">
        <v>23</v>
      </c>
      <c r="F711" t="s">
        <v>24</v>
      </c>
      <c r="G711" t="s">
        <v>34</v>
      </c>
      <c r="H711">
        <v>180</v>
      </c>
      <c r="I711">
        <v>72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72</v>
      </c>
    </row>
    <row r="712" spans="1:20" x14ac:dyDescent="0.35">
      <c r="A712" s="2" t="s">
        <v>1068</v>
      </c>
      <c r="B712" t="s">
        <v>956</v>
      </c>
      <c r="C712" t="s">
        <v>1069</v>
      </c>
      <c r="D712" t="s">
        <v>958</v>
      </c>
      <c r="E712" t="s">
        <v>23</v>
      </c>
      <c r="F712" t="s">
        <v>24</v>
      </c>
      <c r="G712" t="s">
        <v>34</v>
      </c>
      <c r="H712">
        <v>180</v>
      </c>
      <c r="I712">
        <v>68</v>
      </c>
      <c r="J712">
        <v>1</v>
      </c>
      <c r="K712">
        <v>2</v>
      </c>
      <c r="L712">
        <v>0</v>
      </c>
      <c r="M712">
        <v>0</v>
      </c>
      <c r="N712">
        <v>1</v>
      </c>
      <c r="O712">
        <v>0</v>
      </c>
      <c r="P712">
        <v>0</v>
      </c>
      <c r="Q712">
        <v>5</v>
      </c>
      <c r="R712">
        <v>1</v>
      </c>
      <c r="S712">
        <v>9</v>
      </c>
      <c r="T712">
        <v>78</v>
      </c>
    </row>
    <row r="713" spans="1:20" x14ac:dyDescent="0.35">
      <c r="A713" s="2" t="s">
        <v>1068</v>
      </c>
      <c r="B713" t="s">
        <v>1072</v>
      </c>
      <c r="C713" t="s">
        <v>1069</v>
      </c>
      <c r="D713" t="s">
        <v>1073</v>
      </c>
      <c r="E713" t="s">
        <v>23</v>
      </c>
      <c r="F713" t="s">
        <v>24</v>
      </c>
      <c r="G713" t="s">
        <v>34</v>
      </c>
      <c r="H713">
        <v>180</v>
      </c>
      <c r="I713">
        <v>24</v>
      </c>
      <c r="J713">
        <v>2</v>
      </c>
      <c r="K713">
        <v>4</v>
      </c>
      <c r="L713">
        <v>0</v>
      </c>
      <c r="M713">
        <v>0</v>
      </c>
      <c r="N713">
        <v>1</v>
      </c>
      <c r="O713">
        <v>0</v>
      </c>
      <c r="P713">
        <v>0</v>
      </c>
      <c r="Q713">
        <v>8</v>
      </c>
      <c r="R713">
        <v>1</v>
      </c>
      <c r="S713">
        <v>14</v>
      </c>
      <c r="T713">
        <v>40</v>
      </c>
    </row>
    <row r="714" spans="1:20" x14ac:dyDescent="0.35">
      <c r="A714" s="2" t="s">
        <v>1068</v>
      </c>
      <c r="B714" t="s">
        <v>1074</v>
      </c>
      <c r="C714" t="s">
        <v>1069</v>
      </c>
      <c r="D714" t="s">
        <v>1075</v>
      </c>
      <c r="E714" t="s">
        <v>23</v>
      </c>
      <c r="F714" t="s">
        <v>24</v>
      </c>
      <c r="G714" t="s">
        <v>34</v>
      </c>
      <c r="H714">
        <v>180</v>
      </c>
      <c r="I714">
        <v>64</v>
      </c>
      <c r="J714">
        <v>1</v>
      </c>
      <c r="K714">
        <v>0</v>
      </c>
      <c r="L714">
        <v>0</v>
      </c>
      <c r="M714">
        <v>0</v>
      </c>
      <c r="N714">
        <v>1</v>
      </c>
      <c r="O714">
        <v>0</v>
      </c>
      <c r="P714">
        <v>0</v>
      </c>
      <c r="Q714">
        <v>3</v>
      </c>
      <c r="R714">
        <v>1</v>
      </c>
      <c r="S714">
        <v>5</v>
      </c>
      <c r="T714">
        <v>70</v>
      </c>
    </row>
    <row r="715" spans="1:20" x14ac:dyDescent="0.35">
      <c r="A715" s="2" t="s">
        <v>1068</v>
      </c>
      <c r="B715" t="s">
        <v>519</v>
      </c>
      <c r="C715" t="s">
        <v>1069</v>
      </c>
      <c r="D715" t="s">
        <v>521</v>
      </c>
      <c r="E715" t="s">
        <v>23</v>
      </c>
      <c r="F715" t="s">
        <v>24</v>
      </c>
      <c r="G715" t="s">
        <v>34</v>
      </c>
      <c r="H715">
        <v>180</v>
      </c>
      <c r="I715">
        <v>50</v>
      </c>
      <c r="J715">
        <v>1</v>
      </c>
      <c r="K715">
        <v>2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2</v>
      </c>
      <c r="R715">
        <v>0</v>
      </c>
      <c r="S715">
        <v>4</v>
      </c>
      <c r="T715">
        <v>55</v>
      </c>
    </row>
    <row r="716" spans="1:20" x14ac:dyDescent="0.35">
      <c r="A716" s="2" t="s">
        <v>1068</v>
      </c>
      <c r="B716" t="s">
        <v>1076</v>
      </c>
      <c r="C716" t="s">
        <v>1069</v>
      </c>
      <c r="D716" t="s">
        <v>1077</v>
      </c>
      <c r="E716" t="s">
        <v>23</v>
      </c>
      <c r="F716" t="s">
        <v>24</v>
      </c>
      <c r="G716" t="s">
        <v>145</v>
      </c>
      <c r="H716">
        <v>180</v>
      </c>
      <c r="I716">
        <v>20</v>
      </c>
      <c r="J716">
        <v>1</v>
      </c>
      <c r="K716">
        <v>2</v>
      </c>
      <c r="L716">
        <v>2</v>
      </c>
      <c r="M716">
        <v>0</v>
      </c>
      <c r="N716">
        <v>1</v>
      </c>
      <c r="O716">
        <v>0</v>
      </c>
      <c r="P716">
        <v>0</v>
      </c>
      <c r="Q716">
        <v>3</v>
      </c>
      <c r="R716">
        <v>1</v>
      </c>
      <c r="S716">
        <v>9</v>
      </c>
      <c r="T716">
        <v>30</v>
      </c>
    </row>
    <row r="717" spans="1:20" x14ac:dyDescent="0.35">
      <c r="A717" s="2" t="s">
        <v>1068</v>
      </c>
      <c r="B717" t="s">
        <v>1078</v>
      </c>
      <c r="C717" t="s">
        <v>1069</v>
      </c>
      <c r="D717" t="s">
        <v>1079</v>
      </c>
      <c r="E717" t="s">
        <v>23</v>
      </c>
      <c r="F717" t="s">
        <v>24</v>
      </c>
      <c r="G717" t="s">
        <v>34</v>
      </c>
      <c r="H717">
        <v>180</v>
      </c>
      <c r="I717">
        <v>60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60</v>
      </c>
    </row>
    <row r="718" spans="1:20" x14ac:dyDescent="0.35">
      <c r="A718" s="2" t="s">
        <v>1068</v>
      </c>
      <c r="B718" t="s">
        <v>247</v>
      </c>
      <c r="C718" t="s">
        <v>1069</v>
      </c>
      <c r="D718" t="s">
        <v>248</v>
      </c>
      <c r="E718" t="s">
        <v>23</v>
      </c>
      <c r="F718" t="s">
        <v>24</v>
      </c>
      <c r="G718" t="s">
        <v>34</v>
      </c>
      <c r="H718">
        <v>180</v>
      </c>
      <c r="I718">
        <v>52</v>
      </c>
      <c r="J718">
        <v>3</v>
      </c>
      <c r="K718">
        <v>3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1</v>
      </c>
      <c r="R718">
        <v>1</v>
      </c>
      <c r="S718">
        <v>5</v>
      </c>
      <c r="T718">
        <v>60</v>
      </c>
    </row>
    <row r="719" spans="1:20" x14ac:dyDescent="0.35">
      <c r="A719" s="2" t="s">
        <v>1068</v>
      </c>
      <c r="B719" t="s">
        <v>1080</v>
      </c>
      <c r="C719" t="s">
        <v>1069</v>
      </c>
      <c r="D719" t="s">
        <v>1081</v>
      </c>
      <c r="E719" t="s">
        <v>23</v>
      </c>
      <c r="F719" t="s">
        <v>24</v>
      </c>
      <c r="G719" t="s">
        <v>34</v>
      </c>
      <c r="H719">
        <v>180</v>
      </c>
      <c r="I719">
        <v>49</v>
      </c>
      <c r="J719">
        <v>1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50</v>
      </c>
    </row>
    <row r="720" spans="1:20" x14ac:dyDescent="0.35">
      <c r="A720" s="2" t="s">
        <v>1068</v>
      </c>
      <c r="B720" t="s">
        <v>877</v>
      </c>
      <c r="C720" t="s">
        <v>1069</v>
      </c>
      <c r="D720" t="s">
        <v>878</v>
      </c>
      <c r="E720" t="s">
        <v>23</v>
      </c>
      <c r="F720" t="s">
        <v>24</v>
      </c>
      <c r="G720" t="s">
        <v>34</v>
      </c>
      <c r="H720">
        <v>180</v>
      </c>
      <c r="I720">
        <v>49</v>
      </c>
      <c r="J720">
        <v>1</v>
      </c>
      <c r="K720">
        <v>1</v>
      </c>
      <c r="L720">
        <v>0</v>
      </c>
      <c r="M720">
        <v>0</v>
      </c>
      <c r="N720">
        <v>1</v>
      </c>
      <c r="O720">
        <v>0</v>
      </c>
      <c r="P720">
        <v>0</v>
      </c>
      <c r="Q720">
        <v>7</v>
      </c>
      <c r="R720">
        <v>1</v>
      </c>
      <c r="S720">
        <v>10</v>
      </c>
      <c r="T720">
        <v>60</v>
      </c>
    </row>
    <row r="721" spans="1:20" x14ac:dyDescent="0.35">
      <c r="A721" s="2" t="s">
        <v>1068</v>
      </c>
      <c r="B721" t="s">
        <v>1082</v>
      </c>
      <c r="C721" t="s">
        <v>1069</v>
      </c>
      <c r="D721" t="s">
        <v>1083</v>
      </c>
      <c r="E721" t="s">
        <v>23</v>
      </c>
      <c r="F721" t="s">
        <v>24</v>
      </c>
      <c r="G721" t="s">
        <v>145</v>
      </c>
      <c r="H721">
        <v>180</v>
      </c>
      <c r="I721">
        <v>60</v>
      </c>
      <c r="J721">
        <v>4</v>
      </c>
      <c r="K721">
        <v>2</v>
      </c>
      <c r="L721">
        <v>0</v>
      </c>
      <c r="M721">
        <v>0</v>
      </c>
      <c r="N721">
        <v>1</v>
      </c>
      <c r="O721">
        <v>0</v>
      </c>
      <c r="P721">
        <v>0</v>
      </c>
      <c r="Q721">
        <v>2</v>
      </c>
      <c r="R721">
        <v>1</v>
      </c>
      <c r="S721">
        <v>6</v>
      </c>
      <c r="T721">
        <v>70</v>
      </c>
    </row>
    <row r="722" spans="1:20" x14ac:dyDescent="0.35">
      <c r="A722" s="2" t="s">
        <v>1068</v>
      </c>
      <c r="B722" t="s">
        <v>164</v>
      </c>
      <c r="C722" t="s">
        <v>1069</v>
      </c>
      <c r="D722" t="s">
        <v>165</v>
      </c>
      <c r="E722" t="s">
        <v>23</v>
      </c>
      <c r="F722" t="s">
        <v>24</v>
      </c>
      <c r="G722" t="s">
        <v>145</v>
      </c>
      <c r="H722">
        <v>180</v>
      </c>
      <c r="I722">
        <v>15</v>
      </c>
      <c r="J722">
        <v>2</v>
      </c>
      <c r="K722">
        <v>5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18</v>
      </c>
      <c r="R722">
        <v>0</v>
      </c>
      <c r="S722">
        <v>23</v>
      </c>
      <c r="T722">
        <v>40</v>
      </c>
    </row>
    <row r="723" spans="1:20" x14ac:dyDescent="0.35">
      <c r="A723" s="2" t="s">
        <v>1068</v>
      </c>
      <c r="B723" t="s">
        <v>168</v>
      </c>
      <c r="C723" t="s">
        <v>1069</v>
      </c>
      <c r="D723" t="s">
        <v>169</v>
      </c>
      <c r="E723" t="s">
        <v>23</v>
      </c>
      <c r="F723" t="s">
        <v>24</v>
      </c>
      <c r="G723" t="s">
        <v>34</v>
      </c>
      <c r="H723">
        <v>180</v>
      </c>
      <c r="I723">
        <v>20</v>
      </c>
      <c r="J723">
        <v>1</v>
      </c>
      <c r="K723">
        <v>5</v>
      </c>
      <c r="L723">
        <v>0</v>
      </c>
      <c r="M723">
        <v>0</v>
      </c>
      <c r="N723">
        <v>1</v>
      </c>
      <c r="O723">
        <v>0</v>
      </c>
      <c r="P723">
        <v>0</v>
      </c>
      <c r="Q723">
        <v>8</v>
      </c>
      <c r="R723">
        <v>1</v>
      </c>
      <c r="S723">
        <v>15</v>
      </c>
      <c r="T723">
        <v>36</v>
      </c>
    </row>
    <row r="724" spans="1:20" x14ac:dyDescent="0.35">
      <c r="A724" s="2" t="s">
        <v>1068</v>
      </c>
      <c r="B724" t="s">
        <v>361</v>
      </c>
      <c r="C724" t="s">
        <v>1069</v>
      </c>
      <c r="D724" t="s">
        <v>362</v>
      </c>
      <c r="E724" t="s">
        <v>23</v>
      </c>
      <c r="F724" t="s">
        <v>24</v>
      </c>
      <c r="G724" t="s">
        <v>34</v>
      </c>
      <c r="H724">
        <v>180</v>
      </c>
      <c r="I724">
        <v>35</v>
      </c>
      <c r="J724">
        <v>1</v>
      </c>
      <c r="K724">
        <v>2</v>
      </c>
      <c r="L724">
        <v>0</v>
      </c>
      <c r="M724">
        <v>0</v>
      </c>
      <c r="N724">
        <v>1</v>
      </c>
      <c r="O724">
        <v>0</v>
      </c>
      <c r="P724">
        <v>0</v>
      </c>
      <c r="Q724">
        <v>5</v>
      </c>
      <c r="R724">
        <v>1</v>
      </c>
      <c r="S724">
        <v>9</v>
      </c>
      <c r="T724">
        <v>45</v>
      </c>
    </row>
    <row r="725" spans="1:20" x14ac:dyDescent="0.35">
      <c r="A725" s="2" t="s">
        <v>1068</v>
      </c>
      <c r="B725" t="s">
        <v>170</v>
      </c>
      <c r="C725" t="s">
        <v>1069</v>
      </c>
      <c r="D725" t="s">
        <v>171</v>
      </c>
      <c r="E725" t="s">
        <v>23</v>
      </c>
      <c r="F725" t="s">
        <v>24</v>
      </c>
      <c r="G725" t="s">
        <v>34</v>
      </c>
      <c r="H725">
        <v>180</v>
      </c>
      <c r="I725">
        <v>24</v>
      </c>
      <c r="J725">
        <v>2</v>
      </c>
      <c r="K725">
        <v>2</v>
      </c>
      <c r="L725">
        <v>0</v>
      </c>
      <c r="M725">
        <v>0</v>
      </c>
      <c r="N725">
        <v>1</v>
      </c>
      <c r="O725">
        <v>0</v>
      </c>
      <c r="P725">
        <v>0</v>
      </c>
      <c r="Q725">
        <v>6</v>
      </c>
      <c r="R725">
        <v>1</v>
      </c>
      <c r="S725">
        <v>10</v>
      </c>
      <c r="T725">
        <v>36</v>
      </c>
    </row>
    <row r="726" spans="1:20" x14ac:dyDescent="0.35">
      <c r="A726" s="2" t="s">
        <v>1068</v>
      </c>
      <c r="B726" t="s">
        <v>88</v>
      </c>
      <c r="C726" t="s">
        <v>1069</v>
      </c>
      <c r="D726" t="s">
        <v>90</v>
      </c>
      <c r="E726" t="s">
        <v>23</v>
      </c>
      <c r="F726" t="s">
        <v>24</v>
      </c>
      <c r="G726" t="s">
        <v>34</v>
      </c>
      <c r="H726">
        <v>180</v>
      </c>
      <c r="I726">
        <v>80</v>
      </c>
      <c r="J726">
        <v>1</v>
      </c>
      <c r="K726">
        <v>2</v>
      </c>
      <c r="L726">
        <v>1</v>
      </c>
      <c r="M726">
        <v>0</v>
      </c>
      <c r="N726">
        <v>2</v>
      </c>
      <c r="O726">
        <v>0</v>
      </c>
      <c r="P726">
        <v>0</v>
      </c>
      <c r="Q726">
        <v>2</v>
      </c>
      <c r="R726">
        <v>2</v>
      </c>
      <c r="S726">
        <v>9</v>
      </c>
      <c r="T726">
        <v>90</v>
      </c>
    </row>
    <row r="727" spans="1:20" x14ac:dyDescent="0.35">
      <c r="A727" s="2" t="s">
        <v>1068</v>
      </c>
      <c r="B727" t="s">
        <v>1084</v>
      </c>
      <c r="C727" t="s">
        <v>1069</v>
      </c>
      <c r="D727" t="s">
        <v>1085</v>
      </c>
      <c r="E727" t="s">
        <v>23</v>
      </c>
      <c r="F727" t="s">
        <v>24</v>
      </c>
      <c r="G727" t="s">
        <v>34</v>
      </c>
      <c r="H727">
        <v>180</v>
      </c>
      <c r="I727">
        <v>15</v>
      </c>
      <c r="J727">
        <v>3</v>
      </c>
      <c r="K727">
        <v>6</v>
      </c>
      <c r="L727">
        <v>0</v>
      </c>
      <c r="M727">
        <v>0</v>
      </c>
      <c r="N727">
        <v>1</v>
      </c>
      <c r="O727">
        <v>0</v>
      </c>
      <c r="P727">
        <v>0</v>
      </c>
      <c r="Q727">
        <v>20</v>
      </c>
      <c r="R727">
        <v>1</v>
      </c>
      <c r="S727">
        <v>28</v>
      </c>
      <c r="T727">
        <v>46</v>
      </c>
    </row>
    <row r="728" spans="1:20" x14ac:dyDescent="0.35">
      <c r="A728" s="2" t="s">
        <v>1068</v>
      </c>
      <c r="B728" t="s">
        <v>1086</v>
      </c>
      <c r="C728" t="s">
        <v>1069</v>
      </c>
      <c r="D728" t="s">
        <v>1087</v>
      </c>
      <c r="E728" t="s">
        <v>23</v>
      </c>
      <c r="F728" t="s">
        <v>24</v>
      </c>
      <c r="G728" t="s">
        <v>34</v>
      </c>
      <c r="H728">
        <v>180</v>
      </c>
      <c r="I728">
        <v>30</v>
      </c>
      <c r="J728">
        <v>1</v>
      </c>
      <c r="K728">
        <v>1</v>
      </c>
      <c r="L728">
        <v>0</v>
      </c>
      <c r="M728">
        <v>0</v>
      </c>
      <c r="N728">
        <v>1</v>
      </c>
      <c r="O728">
        <v>0</v>
      </c>
      <c r="P728">
        <v>0</v>
      </c>
      <c r="Q728">
        <v>1</v>
      </c>
      <c r="R728">
        <v>1</v>
      </c>
      <c r="S728">
        <v>4</v>
      </c>
      <c r="T728">
        <v>35</v>
      </c>
    </row>
    <row r="729" spans="1:20" x14ac:dyDescent="0.35">
      <c r="A729" s="2" t="s">
        <v>1068</v>
      </c>
      <c r="B729" t="s">
        <v>1088</v>
      </c>
      <c r="C729" t="s">
        <v>1069</v>
      </c>
      <c r="D729" t="s">
        <v>1089</v>
      </c>
      <c r="E729" t="s">
        <v>23</v>
      </c>
      <c r="F729" t="s">
        <v>24</v>
      </c>
      <c r="G729" t="s">
        <v>34</v>
      </c>
      <c r="H729">
        <v>180</v>
      </c>
      <c r="I729">
        <v>22</v>
      </c>
      <c r="J729">
        <v>1</v>
      </c>
      <c r="K729">
        <v>2</v>
      </c>
      <c r="L729">
        <v>0</v>
      </c>
      <c r="M729">
        <v>0</v>
      </c>
      <c r="N729">
        <v>2</v>
      </c>
      <c r="O729">
        <v>0</v>
      </c>
      <c r="P729">
        <v>0</v>
      </c>
      <c r="Q729">
        <v>2</v>
      </c>
      <c r="R729">
        <v>1</v>
      </c>
      <c r="S729">
        <v>7</v>
      </c>
      <c r="T729">
        <v>30</v>
      </c>
    </row>
    <row r="730" spans="1:20" x14ac:dyDescent="0.35">
      <c r="A730" s="2" t="s">
        <v>1068</v>
      </c>
      <c r="B730" t="s">
        <v>1090</v>
      </c>
      <c r="C730" t="s">
        <v>1069</v>
      </c>
      <c r="D730" t="s">
        <v>1091</v>
      </c>
      <c r="E730" t="s">
        <v>23</v>
      </c>
      <c r="F730" t="s">
        <v>24</v>
      </c>
      <c r="G730" t="s">
        <v>34</v>
      </c>
      <c r="H730">
        <v>180</v>
      </c>
      <c r="I730">
        <v>10</v>
      </c>
      <c r="J730">
        <v>1</v>
      </c>
      <c r="K730">
        <v>5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9</v>
      </c>
      <c r="R730">
        <v>0</v>
      </c>
      <c r="S730">
        <v>14</v>
      </c>
      <c r="T730">
        <v>25</v>
      </c>
    </row>
    <row r="731" spans="1:20" x14ac:dyDescent="0.35">
      <c r="A731" s="2" t="s">
        <v>1068</v>
      </c>
      <c r="B731" t="s">
        <v>176</v>
      </c>
      <c r="C731" t="s">
        <v>1069</v>
      </c>
      <c r="D731" t="s">
        <v>177</v>
      </c>
      <c r="E731" t="s">
        <v>23</v>
      </c>
      <c r="F731" t="s">
        <v>24</v>
      </c>
      <c r="G731" t="s">
        <v>34</v>
      </c>
      <c r="H731">
        <v>180</v>
      </c>
      <c r="I731">
        <v>81</v>
      </c>
      <c r="J731">
        <v>5</v>
      </c>
      <c r="K731">
        <v>2</v>
      </c>
      <c r="L731">
        <v>0</v>
      </c>
      <c r="M731">
        <v>0</v>
      </c>
      <c r="N731">
        <v>1</v>
      </c>
      <c r="O731">
        <v>0</v>
      </c>
      <c r="P731">
        <v>0</v>
      </c>
      <c r="Q731">
        <v>9</v>
      </c>
      <c r="R731">
        <v>2</v>
      </c>
      <c r="S731">
        <v>14</v>
      </c>
      <c r="T731">
        <v>100</v>
      </c>
    </row>
    <row r="732" spans="1:20" x14ac:dyDescent="0.35">
      <c r="A732" s="2" t="s">
        <v>1068</v>
      </c>
      <c r="B732" t="s">
        <v>1092</v>
      </c>
      <c r="C732" t="s">
        <v>1069</v>
      </c>
      <c r="D732" t="s">
        <v>1093</v>
      </c>
      <c r="E732" t="s">
        <v>23</v>
      </c>
      <c r="F732" t="s">
        <v>24</v>
      </c>
      <c r="G732" t="s">
        <v>34</v>
      </c>
      <c r="H732">
        <v>180</v>
      </c>
      <c r="I732">
        <v>30</v>
      </c>
      <c r="J732">
        <v>1</v>
      </c>
      <c r="K732">
        <v>1</v>
      </c>
      <c r="L732">
        <v>0</v>
      </c>
      <c r="M732">
        <v>0</v>
      </c>
      <c r="N732">
        <v>1</v>
      </c>
      <c r="O732">
        <v>0</v>
      </c>
      <c r="P732">
        <v>0</v>
      </c>
      <c r="Q732">
        <v>2</v>
      </c>
      <c r="R732">
        <v>0</v>
      </c>
      <c r="S732">
        <v>4</v>
      </c>
      <c r="T732">
        <v>35</v>
      </c>
    </row>
    <row r="733" spans="1:20" x14ac:dyDescent="0.35">
      <c r="A733" s="2" t="s">
        <v>1068</v>
      </c>
      <c r="B733" t="s">
        <v>1094</v>
      </c>
      <c r="C733" t="s">
        <v>1069</v>
      </c>
      <c r="D733" t="s">
        <v>1095</v>
      </c>
      <c r="E733" t="s">
        <v>23</v>
      </c>
      <c r="F733" t="s">
        <v>24</v>
      </c>
      <c r="G733" t="s">
        <v>34</v>
      </c>
      <c r="H733">
        <v>180</v>
      </c>
      <c r="I733">
        <v>24</v>
      </c>
      <c r="J733">
        <v>1</v>
      </c>
      <c r="K733">
        <v>9</v>
      </c>
      <c r="L733">
        <v>2</v>
      </c>
      <c r="M733">
        <v>0</v>
      </c>
      <c r="N733">
        <v>1</v>
      </c>
      <c r="O733">
        <v>0</v>
      </c>
      <c r="P733">
        <v>0</v>
      </c>
      <c r="Q733">
        <v>11</v>
      </c>
      <c r="R733">
        <v>2</v>
      </c>
      <c r="S733">
        <v>25</v>
      </c>
      <c r="T733">
        <v>50</v>
      </c>
    </row>
    <row r="734" spans="1:20" x14ac:dyDescent="0.35">
      <c r="A734" s="2" t="s">
        <v>1068</v>
      </c>
      <c r="B734" t="s">
        <v>121</v>
      </c>
      <c r="C734" t="s">
        <v>1069</v>
      </c>
      <c r="D734" t="s">
        <v>122</v>
      </c>
      <c r="E734" t="s">
        <v>23</v>
      </c>
      <c r="F734" t="s">
        <v>24</v>
      </c>
      <c r="G734" t="s">
        <v>34</v>
      </c>
      <c r="H734">
        <v>180</v>
      </c>
      <c r="I734">
        <v>39</v>
      </c>
      <c r="J734">
        <v>1</v>
      </c>
      <c r="K734">
        <v>1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4</v>
      </c>
      <c r="R734">
        <v>0</v>
      </c>
      <c r="S734">
        <v>5</v>
      </c>
      <c r="T734">
        <v>45</v>
      </c>
    </row>
    <row r="735" spans="1:20" x14ac:dyDescent="0.35">
      <c r="A735" s="2" t="s">
        <v>1068</v>
      </c>
      <c r="B735" t="s">
        <v>1096</v>
      </c>
      <c r="C735" t="s">
        <v>1069</v>
      </c>
      <c r="D735" t="s">
        <v>1097</v>
      </c>
      <c r="E735" t="s">
        <v>23</v>
      </c>
      <c r="F735" t="s">
        <v>24</v>
      </c>
      <c r="G735" t="s">
        <v>34</v>
      </c>
      <c r="H735">
        <v>180</v>
      </c>
      <c r="I735">
        <v>15</v>
      </c>
      <c r="J735">
        <v>2</v>
      </c>
      <c r="K735">
        <v>6</v>
      </c>
      <c r="L735">
        <v>0</v>
      </c>
      <c r="M735">
        <v>0</v>
      </c>
      <c r="N735">
        <v>1</v>
      </c>
      <c r="O735">
        <v>0</v>
      </c>
      <c r="P735">
        <v>0</v>
      </c>
      <c r="Q735">
        <v>5</v>
      </c>
      <c r="R735">
        <v>1</v>
      </c>
      <c r="S735">
        <v>13</v>
      </c>
      <c r="T735">
        <v>30</v>
      </c>
    </row>
    <row r="736" spans="1:20" x14ac:dyDescent="0.35">
      <c r="A736" s="2" t="s">
        <v>1068</v>
      </c>
      <c r="B736" t="s">
        <v>1098</v>
      </c>
      <c r="C736" t="s">
        <v>1069</v>
      </c>
      <c r="D736" t="s">
        <v>1099</v>
      </c>
      <c r="E736" t="s">
        <v>23</v>
      </c>
      <c r="F736" t="s">
        <v>24</v>
      </c>
      <c r="G736" t="s">
        <v>34</v>
      </c>
      <c r="H736">
        <v>180</v>
      </c>
      <c r="I736">
        <v>39</v>
      </c>
      <c r="J736">
        <v>1</v>
      </c>
      <c r="K736">
        <v>7</v>
      </c>
      <c r="L736">
        <v>0</v>
      </c>
      <c r="M736">
        <v>0</v>
      </c>
      <c r="N736">
        <v>1</v>
      </c>
      <c r="O736">
        <v>0</v>
      </c>
      <c r="P736">
        <v>0</v>
      </c>
      <c r="Q736">
        <v>4</v>
      </c>
      <c r="R736">
        <v>2</v>
      </c>
      <c r="S736">
        <v>14</v>
      </c>
      <c r="T736">
        <v>54</v>
      </c>
    </row>
    <row r="737" spans="1:20" x14ac:dyDescent="0.35">
      <c r="A737" s="2" t="s">
        <v>1068</v>
      </c>
      <c r="B737" t="s">
        <v>885</v>
      </c>
      <c r="C737" t="s">
        <v>1069</v>
      </c>
      <c r="D737" t="s">
        <v>886</v>
      </c>
      <c r="E737" t="s">
        <v>23</v>
      </c>
      <c r="F737" t="s">
        <v>24</v>
      </c>
      <c r="G737" t="s">
        <v>34</v>
      </c>
      <c r="H737">
        <v>180</v>
      </c>
      <c r="I737">
        <v>55</v>
      </c>
      <c r="J737">
        <v>2</v>
      </c>
      <c r="K737">
        <v>1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1</v>
      </c>
      <c r="R737">
        <v>1</v>
      </c>
      <c r="S737">
        <v>3</v>
      </c>
      <c r="T737">
        <v>60</v>
      </c>
    </row>
    <row r="738" spans="1:20" x14ac:dyDescent="0.35">
      <c r="A738" s="2" t="s">
        <v>1068</v>
      </c>
      <c r="B738" t="s">
        <v>1100</v>
      </c>
      <c r="C738" t="s">
        <v>1069</v>
      </c>
      <c r="D738" t="s">
        <v>1101</v>
      </c>
      <c r="E738" t="s">
        <v>23</v>
      </c>
      <c r="F738" t="s">
        <v>24</v>
      </c>
      <c r="G738" t="s">
        <v>34</v>
      </c>
      <c r="H738">
        <v>180</v>
      </c>
      <c r="I738">
        <v>20</v>
      </c>
      <c r="J738">
        <v>1</v>
      </c>
      <c r="K738">
        <v>5</v>
      </c>
      <c r="L738">
        <v>0</v>
      </c>
      <c r="M738">
        <v>0</v>
      </c>
      <c r="N738">
        <v>1</v>
      </c>
      <c r="O738">
        <v>0</v>
      </c>
      <c r="P738">
        <v>0</v>
      </c>
      <c r="Q738">
        <v>12</v>
      </c>
      <c r="R738">
        <v>1</v>
      </c>
      <c r="S738">
        <v>19</v>
      </c>
      <c r="T738">
        <v>40</v>
      </c>
    </row>
    <row r="739" spans="1:20" x14ac:dyDescent="0.35">
      <c r="A739" s="2" t="s">
        <v>1068</v>
      </c>
      <c r="B739" t="s">
        <v>887</v>
      </c>
      <c r="C739" t="s">
        <v>1069</v>
      </c>
      <c r="D739" t="s">
        <v>888</v>
      </c>
      <c r="E739" t="s">
        <v>23</v>
      </c>
      <c r="F739" t="s">
        <v>24</v>
      </c>
      <c r="G739" t="s">
        <v>34</v>
      </c>
      <c r="H739">
        <v>180</v>
      </c>
      <c r="I739">
        <v>47</v>
      </c>
      <c r="J739">
        <v>2</v>
      </c>
      <c r="K739">
        <v>5</v>
      </c>
      <c r="L739">
        <v>0</v>
      </c>
      <c r="M739">
        <v>0</v>
      </c>
      <c r="N739">
        <v>1</v>
      </c>
      <c r="O739">
        <v>0</v>
      </c>
      <c r="P739">
        <v>0</v>
      </c>
      <c r="Q739">
        <v>4</v>
      </c>
      <c r="R739">
        <v>1</v>
      </c>
      <c r="S739">
        <v>11</v>
      </c>
      <c r="T739">
        <v>60</v>
      </c>
    </row>
    <row r="740" spans="1:20" x14ac:dyDescent="0.35">
      <c r="A740" s="2" t="s">
        <v>1068</v>
      </c>
      <c r="B740" t="s">
        <v>1102</v>
      </c>
      <c r="C740" t="s">
        <v>1069</v>
      </c>
      <c r="D740" t="s">
        <v>1103</v>
      </c>
      <c r="E740" t="s">
        <v>23</v>
      </c>
      <c r="F740" t="s">
        <v>24</v>
      </c>
      <c r="G740" t="s">
        <v>34</v>
      </c>
      <c r="H740">
        <v>180</v>
      </c>
      <c r="I740">
        <v>12</v>
      </c>
      <c r="J740">
        <v>0</v>
      </c>
      <c r="K740">
        <v>4</v>
      </c>
      <c r="L740">
        <v>1</v>
      </c>
      <c r="M740">
        <v>0</v>
      </c>
      <c r="N740">
        <v>0</v>
      </c>
      <c r="O740">
        <v>0</v>
      </c>
      <c r="P740">
        <v>0</v>
      </c>
      <c r="Q740">
        <v>3</v>
      </c>
      <c r="R740">
        <v>0</v>
      </c>
      <c r="S740">
        <v>8</v>
      </c>
      <c r="T740">
        <v>20</v>
      </c>
    </row>
    <row r="741" spans="1:20" x14ac:dyDescent="0.35">
      <c r="A741" s="2" t="s">
        <v>1068</v>
      </c>
      <c r="B741" t="s">
        <v>891</v>
      </c>
      <c r="C741" t="s">
        <v>1069</v>
      </c>
      <c r="D741" t="s">
        <v>892</v>
      </c>
      <c r="E741" t="s">
        <v>893</v>
      </c>
      <c r="F741" t="s">
        <v>24</v>
      </c>
      <c r="G741" t="s">
        <v>894</v>
      </c>
      <c r="H741">
        <v>300</v>
      </c>
      <c r="I741">
        <v>64</v>
      </c>
      <c r="J741">
        <v>2</v>
      </c>
      <c r="K741">
        <v>5</v>
      </c>
      <c r="L741">
        <v>0</v>
      </c>
      <c r="M741">
        <v>0</v>
      </c>
      <c r="N741">
        <v>3</v>
      </c>
      <c r="O741">
        <v>0</v>
      </c>
      <c r="P741">
        <v>0</v>
      </c>
      <c r="Q741">
        <v>13</v>
      </c>
      <c r="R741">
        <v>3</v>
      </c>
      <c r="S741">
        <v>24</v>
      </c>
      <c r="T741">
        <v>90</v>
      </c>
    </row>
    <row r="742" spans="1:20" x14ac:dyDescent="0.35">
      <c r="A742" s="2" t="s">
        <v>1068</v>
      </c>
      <c r="B742" t="s">
        <v>977</v>
      </c>
      <c r="C742" t="s">
        <v>1069</v>
      </c>
      <c r="D742" t="s">
        <v>978</v>
      </c>
      <c r="E742" t="s">
        <v>893</v>
      </c>
      <c r="F742" t="s">
        <v>24</v>
      </c>
      <c r="G742" t="s">
        <v>894</v>
      </c>
      <c r="H742">
        <v>300</v>
      </c>
      <c r="I742">
        <v>62</v>
      </c>
      <c r="J742">
        <v>1</v>
      </c>
      <c r="K742">
        <v>2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5</v>
      </c>
      <c r="R742">
        <v>2</v>
      </c>
      <c r="S742">
        <v>9</v>
      </c>
      <c r="T742">
        <v>72</v>
      </c>
    </row>
    <row r="743" spans="1:20" x14ac:dyDescent="0.35">
      <c r="A743" s="2" t="s">
        <v>1068</v>
      </c>
      <c r="B743" t="s">
        <v>1044</v>
      </c>
      <c r="C743" t="s">
        <v>1069</v>
      </c>
      <c r="D743" t="s">
        <v>998</v>
      </c>
      <c r="E743" t="s">
        <v>893</v>
      </c>
      <c r="F743" t="s">
        <v>24</v>
      </c>
      <c r="G743" t="s">
        <v>1045</v>
      </c>
      <c r="H743">
        <v>360</v>
      </c>
      <c r="I743">
        <v>150</v>
      </c>
      <c r="J743">
        <v>9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23</v>
      </c>
      <c r="Q743">
        <v>10</v>
      </c>
      <c r="R743">
        <v>0</v>
      </c>
      <c r="S743">
        <v>33</v>
      </c>
      <c r="T743">
        <v>192</v>
      </c>
    </row>
    <row r="744" spans="1:20" x14ac:dyDescent="0.35">
      <c r="A744" s="2" t="s">
        <v>1104</v>
      </c>
      <c r="B744" t="s">
        <v>1074</v>
      </c>
      <c r="C744" t="s">
        <v>1105</v>
      </c>
      <c r="D744" t="s">
        <v>1075</v>
      </c>
      <c r="E744" t="s">
        <v>23</v>
      </c>
      <c r="F744" t="s">
        <v>24</v>
      </c>
      <c r="G744" t="s">
        <v>34</v>
      </c>
      <c r="H744">
        <v>180</v>
      </c>
      <c r="I744">
        <v>123</v>
      </c>
      <c r="J744">
        <v>3</v>
      </c>
      <c r="K744">
        <v>2</v>
      </c>
      <c r="L744">
        <v>0</v>
      </c>
      <c r="M744">
        <v>0</v>
      </c>
      <c r="N744">
        <v>5</v>
      </c>
      <c r="O744">
        <v>0</v>
      </c>
      <c r="P744">
        <v>0</v>
      </c>
      <c r="Q744">
        <v>1</v>
      </c>
      <c r="R744">
        <v>6</v>
      </c>
      <c r="S744">
        <v>14</v>
      </c>
      <c r="T744">
        <v>140</v>
      </c>
    </row>
    <row r="745" spans="1:20" x14ac:dyDescent="0.35">
      <c r="A745" s="2" t="s">
        <v>1106</v>
      </c>
      <c r="B745" t="s">
        <v>868</v>
      </c>
      <c r="C745" t="s">
        <v>1107</v>
      </c>
      <c r="D745" t="s">
        <v>870</v>
      </c>
      <c r="E745" t="s">
        <v>23</v>
      </c>
      <c r="F745" t="s">
        <v>24</v>
      </c>
      <c r="G745" t="s">
        <v>34</v>
      </c>
      <c r="H745">
        <v>180</v>
      </c>
      <c r="I745">
        <v>47</v>
      </c>
      <c r="J745">
        <v>3</v>
      </c>
      <c r="K745">
        <v>8</v>
      </c>
      <c r="L745">
        <v>0</v>
      </c>
      <c r="M745">
        <v>0</v>
      </c>
      <c r="N745">
        <v>3</v>
      </c>
      <c r="O745">
        <v>0</v>
      </c>
      <c r="P745">
        <v>0</v>
      </c>
      <c r="Q745">
        <v>9</v>
      </c>
      <c r="R745">
        <v>5</v>
      </c>
      <c r="S745">
        <v>25</v>
      </c>
      <c r="T745">
        <v>75</v>
      </c>
    </row>
    <row r="746" spans="1:20" x14ac:dyDescent="0.35">
      <c r="A746" s="2" t="s">
        <v>1106</v>
      </c>
      <c r="B746" t="s">
        <v>932</v>
      </c>
      <c r="C746" t="s">
        <v>1107</v>
      </c>
      <c r="D746" t="s">
        <v>934</v>
      </c>
      <c r="E746" t="s">
        <v>23</v>
      </c>
      <c r="F746" t="s">
        <v>24</v>
      </c>
      <c r="G746" t="s">
        <v>34</v>
      </c>
      <c r="H746">
        <v>180</v>
      </c>
      <c r="I746">
        <v>100</v>
      </c>
      <c r="J746">
        <v>4</v>
      </c>
      <c r="K746">
        <v>5</v>
      </c>
      <c r="L746">
        <v>0</v>
      </c>
      <c r="M746">
        <v>0</v>
      </c>
      <c r="N746">
        <v>2</v>
      </c>
      <c r="O746">
        <v>0</v>
      </c>
      <c r="P746">
        <v>0</v>
      </c>
      <c r="Q746">
        <v>15</v>
      </c>
      <c r="R746">
        <v>4</v>
      </c>
      <c r="S746">
        <v>26</v>
      </c>
      <c r="T746">
        <v>130</v>
      </c>
    </row>
    <row r="747" spans="1:20" x14ac:dyDescent="0.35">
      <c r="A747" s="2" t="s">
        <v>1106</v>
      </c>
      <c r="B747" t="s">
        <v>971</v>
      </c>
      <c r="C747" t="s">
        <v>1107</v>
      </c>
      <c r="D747" t="s">
        <v>972</v>
      </c>
      <c r="E747" t="s">
        <v>23</v>
      </c>
      <c r="F747" t="s">
        <v>24</v>
      </c>
      <c r="G747" t="s">
        <v>34</v>
      </c>
      <c r="H747">
        <v>180</v>
      </c>
      <c r="I747">
        <v>65</v>
      </c>
      <c r="J747">
        <v>5</v>
      </c>
      <c r="K747">
        <v>5</v>
      </c>
      <c r="L747">
        <v>0</v>
      </c>
      <c r="M747">
        <v>0</v>
      </c>
      <c r="N747">
        <v>2</v>
      </c>
      <c r="O747">
        <v>0</v>
      </c>
      <c r="P747">
        <v>0</v>
      </c>
      <c r="Q747">
        <v>10</v>
      </c>
      <c r="R747">
        <v>3</v>
      </c>
      <c r="S747">
        <v>20</v>
      </c>
      <c r="T747">
        <v>90</v>
      </c>
    </row>
    <row r="748" spans="1:20" x14ac:dyDescent="0.35">
      <c r="A748" s="2" t="s">
        <v>1106</v>
      </c>
      <c r="B748" t="s">
        <v>1108</v>
      </c>
      <c r="C748" t="s">
        <v>1107</v>
      </c>
      <c r="D748" t="s">
        <v>1109</v>
      </c>
      <c r="E748" t="s">
        <v>23</v>
      </c>
      <c r="F748" t="s">
        <v>24</v>
      </c>
      <c r="G748" t="s">
        <v>34</v>
      </c>
      <c r="H748">
        <v>180</v>
      </c>
      <c r="I748">
        <v>77</v>
      </c>
      <c r="J748">
        <v>5</v>
      </c>
      <c r="K748">
        <v>1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10</v>
      </c>
      <c r="R748">
        <v>1</v>
      </c>
      <c r="S748">
        <v>12</v>
      </c>
      <c r="T748">
        <v>94</v>
      </c>
    </row>
    <row r="749" spans="1:20" x14ac:dyDescent="0.35">
      <c r="A749" s="2" t="s">
        <v>1106</v>
      </c>
      <c r="B749" t="s">
        <v>359</v>
      </c>
      <c r="C749" t="s">
        <v>1107</v>
      </c>
      <c r="D749" t="s">
        <v>360</v>
      </c>
      <c r="E749" t="s">
        <v>23</v>
      </c>
      <c r="F749" t="s">
        <v>24</v>
      </c>
      <c r="G749" t="s">
        <v>145</v>
      </c>
      <c r="H749">
        <v>180</v>
      </c>
      <c r="I749">
        <v>64</v>
      </c>
      <c r="J749">
        <v>5</v>
      </c>
      <c r="K749">
        <v>3</v>
      </c>
      <c r="L749">
        <v>0</v>
      </c>
      <c r="M749">
        <v>0</v>
      </c>
      <c r="N749">
        <v>1</v>
      </c>
      <c r="O749">
        <v>0</v>
      </c>
      <c r="P749">
        <v>0</v>
      </c>
      <c r="Q749">
        <v>15</v>
      </c>
      <c r="R749">
        <v>2</v>
      </c>
      <c r="S749">
        <v>21</v>
      </c>
      <c r="T749">
        <v>90</v>
      </c>
    </row>
    <row r="750" spans="1:20" x14ac:dyDescent="0.35">
      <c r="A750" s="2" t="s">
        <v>1106</v>
      </c>
      <c r="B750" t="s">
        <v>164</v>
      </c>
      <c r="C750" t="s">
        <v>1107</v>
      </c>
      <c r="D750" t="s">
        <v>165</v>
      </c>
      <c r="E750" t="s">
        <v>23</v>
      </c>
      <c r="F750" t="s">
        <v>24</v>
      </c>
      <c r="G750" t="s">
        <v>34</v>
      </c>
      <c r="H750">
        <v>180</v>
      </c>
      <c r="I750">
        <v>39</v>
      </c>
      <c r="J750">
        <v>8</v>
      </c>
      <c r="K750">
        <v>22</v>
      </c>
      <c r="L750">
        <v>0</v>
      </c>
      <c r="M750">
        <v>0</v>
      </c>
      <c r="N750">
        <v>7</v>
      </c>
      <c r="O750">
        <v>0</v>
      </c>
      <c r="P750">
        <v>0</v>
      </c>
      <c r="Q750">
        <v>28</v>
      </c>
      <c r="R750">
        <v>10</v>
      </c>
      <c r="S750">
        <v>67</v>
      </c>
      <c r="T750">
        <v>114</v>
      </c>
    </row>
    <row r="751" spans="1:20" x14ac:dyDescent="0.35">
      <c r="A751" s="2" t="s">
        <v>1106</v>
      </c>
      <c r="B751" t="s">
        <v>71</v>
      </c>
      <c r="C751" t="s">
        <v>1107</v>
      </c>
      <c r="D751" t="s">
        <v>72</v>
      </c>
      <c r="E751" t="s">
        <v>23</v>
      </c>
      <c r="F751" t="s">
        <v>24</v>
      </c>
      <c r="G751" t="s">
        <v>145</v>
      </c>
      <c r="H751">
        <v>180</v>
      </c>
      <c r="I751">
        <v>20</v>
      </c>
      <c r="J751">
        <v>4</v>
      </c>
      <c r="K751">
        <v>8</v>
      </c>
      <c r="L751">
        <v>0</v>
      </c>
      <c r="M751">
        <v>0</v>
      </c>
      <c r="N751">
        <v>5</v>
      </c>
      <c r="O751">
        <v>0</v>
      </c>
      <c r="P751">
        <v>0</v>
      </c>
      <c r="Q751">
        <v>8</v>
      </c>
      <c r="R751">
        <v>5</v>
      </c>
      <c r="S751">
        <v>26</v>
      </c>
      <c r="T751">
        <v>50</v>
      </c>
    </row>
    <row r="752" spans="1:20" x14ac:dyDescent="0.35">
      <c r="A752" s="2" t="s">
        <v>1106</v>
      </c>
      <c r="B752" t="s">
        <v>1110</v>
      </c>
      <c r="C752" t="s">
        <v>1107</v>
      </c>
      <c r="D752" t="s">
        <v>1111</v>
      </c>
      <c r="E752" t="s">
        <v>23</v>
      </c>
      <c r="F752" t="s">
        <v>24</v>
      </c>
      <c r="G752" t="s">
        <v>34</v>
      </c>
      <c r="H752">
        <v>180</v>
      </c>
      <c r="I752">
        <v>40</v>
      </c>
      <c r="J752">
        <v>3</v>
      </c>
      <c r="K752">
        <v>4</v>
      </c>
      <c r="L752">
        <v>0</v>
      </c>
      <c r="M752">
        <v>0</v>
      </c>
      <c r="N752">
        <v>1</v>
      </c>
      <c r="O752">
        <v>0</v>
      </c>
      <c r="P752">
        <v>0</v>
      </c>
      <c r="Q752">
        <v>10</v>
      </c>
      <c r="R752">
        <v>2</v>
      </c>
      <c r="S752">
        <v>17</v>
      </c>
      <c r="T752">
        <v>60</v>
      </c>
    </row>
    <row r="753" spans="1:20" x14ac:dyDescent="0.35">
      <c r="A753" s="2" t="s">
        <v>1106</v>
      </c>
      <c r="B753" t="s">
        <v>168</v>
      </c>
      <c r="C753" t="s">
        <v>1107</v>
      </c>
      <c r="D753" t="s">
        <v>169</v>
      </c>
      <c r="E753" t="s">
        <v>23</v>
      </c>
      <c r="F753" t="s">
        <v>24</v>
      </c>
      <c r="G753" t="s">
        <v>34</v>
      </c>
      <c r="H753">
        <v>180</v>
      </c>
      <c r="I753">
        <v>57</v>
      </c>
      <c r="J753">
        <v>4</v>
      </c>
      <c r="K753">
        <v>8</v>
      </c>
      <c r="L753">
        <v>0</v>
      </c>
      <c r="M753">
        <v>0</v>
      </c>
      <c r="N753">
        <v>5</v>
      </c>
      <c r="O753">
        <v>0</v>
      </c>
      <c r="P753">
        <v>0</v>
      </c>
      <c r="Q753">
        <v>9</v>
      </c>
      <c r="R753">
        <v>6</v>
      </c>
      <c r="S753">
        <v>28</v>
      </c>
      <c r="T753">
        <v>89</v>
      </c>
    </row>
    <row r="754" spans="1:20" x14ac:dyDescent="0.35">
      <c r="A754" s="2" t="s">
        <v>1106</v>
      </c>
      <c r="B754" t="s">
        <v>363</v>
      </c>
      <c r="C754" t="s">
        <v>1107</v>
      </c>
      <c r="D754" t="s">
        <v>171</v>
      </c>
      <c r="E754" t="s">
        <v>23</v>
      </c>
      <c r="F754" t="s">
        <v>24</v>
      </c>
      <c r="G754" t="s">
        <v>145</v>
      </c>
      <c r="H754">
        <v>180</v>
      </c>
      <c r="I754">
        <v>92</v>
      </c>
      <c r="J754">
        <v>8</v>
      </c>
      <c r="K754">
        <v>14</v>
      </c>
      <c r="L754">
        <v>0</v>
      </c>
      <c r="M754">
        <v>0</v>
      </c>
      <c r="N754">
        <v>6</v>
      </c>
      <c r="O754">
        <v>0</v>
      </c>
      <c r="P754">
        <v>0</v>
      </c>
      <c r="Q754">
        <v>23</v>
      </c>
      <c r="R754">
        <v>10</v>
      </c>
      <c r="S754">
        <v>53</v>
      </c>
      <c r="T754">
        <v>153</v>
      </c>
    </row>
    <row r="755" spans="1:20" x14ac:dyDescent="0.35">
      <c r="A755" s="2" t="s">
        <v>1106</v>
      </c>
      <c r="B755" t="s">
        <v>1020</v>
      </c>
      <c r="C755" t="s">
        <v>1107</v>
      </c>
      <c r="D755" t="s">
        <v>1021</v>
      </c>
      <c r="E755" t="s">
        <v>23</v>
      </c>
      <c r="F755" t="s">
        <v>24</v>
      </c>
      <c r="G755" t="s">
        <v>145</v>
      </c>
      <c r="H755">
        <v>180</v>
      </c>
      <c r="I755">
        <v>34</v>
      </c>
      <c r="J755">
        <v>1</v>
      </c>
      <c r="K755">
        <v>1</v>
      </c>
      <c r="L755">
        <v>0</v>
      </c>
      <c r="M755">
        <v>0</v>
      </c>
      <c r="N755">
        <v>2</v>
      </c>
      <c r="O755">
        <v>0</v>
      </c>
      <c r="P755">
        <v>0</v>
      </c>
      <c r="Q755">
        <v>8</v>
      </c>
      <c r="R755">
        <v>2</v>
      </c>
      <c r="S755">
        <v>13</v>
      </c>
      <c r="T755">
        <v>48</v>
      </c>
    </row>
    <row r="756" spans="1:20" x14ac:dyDescent="0.35">
      <c r="A756" s="2" t="s">
        <v>1106</v>
      </c>
      <c r="B756" t="s">
        <v>88</v>
      </c>
      <c r="C756" t="s">
        <v>1107</v>
      </c>
      <c r="D756" t="s">
        <v>90</v>
      </c>
      <c r="E756" t="s">
        <v>23</v>
      </c>
      <c r="F756" t="s">
        <v>24</v>
      </c>
      <c r="G756" t="s">
        <v>34</v>
      </c>
      <c r="H756">
        <v>180</v>
      </c>
      <c r="I756">
        <v>156</v>
      </c>
      <c r="J756">
        <v>9</v>
      </c>
      <c r="K756">
        <v>1</v>
      </c>
      <c r="L756">
        <v>0</v>
      </c>
      <c r="M756">
        <v>0</v>
      </c>
      <c r="N756">
        <v>1</v>
      </c>
      <c r="O756">
        <v>0</v>
      </c>
      <c r="P756">
        <v>0</v>
      </c>
      <c r="Q756">
        <v>10</v>
      </c>
      <c r="R756">
        <v>1</v>
      </c>
      <c r="S756">
        <v>13</v>
      </c>
      <c r="T756">
        <v>178</v>
      </c>
    </row>
    <row r="757" spans="1:20" x14ac:dyDescent="0.35">
      <c r="A757" s="2" t="s">
        <v>1106</v>
      </c>
      <c r="B757" t="s">
        <v>172</v>
      </c>
      <c r="C757" t="s">
        <v>1107</v>
      </c>
      <c r="D757" t="s">
        <v>173</v>
      </c>
      <c r="E757" t="s">
        <v>23</v>
      </c>
      <c r="F757" t="s">
        <v>24</v>
      </c>
      <c r="G757" t="s">
        <v>34</v>
      </c>
      <c r="H757">
        <v>180</v>
      </c>
      <c r="I757">
        <v>109</v>
      </c>
      <c r="J757">
        <v>6</v>
      </c>
      <c r="K757">
        <v>6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16</v>
      </c>
      <c r="R757">
        <v>3</v>
      </c>
      <c r="S757">
        <v>25</v>
      </c>
      <c r="T757">
        <v>140</v>
      </c>
    </row>
    <row r="758" spans="1:20" x14ac:dyDescent="0.35">
      <c r="A758" s="2" t="s">
        <v>1106</v>
      </c>
      <c r="B758" t="s">
        <v>174</v>
      </c>
      <c r="C758" t="s">
        <v>1107</v>
      </c>
      <c r="D758" t="s">
        <v>175</v>
      </c>
      <c r="E758" t="s">
        <v>23</v>
      </c>
      <c r="F758" t="s">
        <v>24</v>
      </c>
      <c r="G758" t="s">
        <v>34</v>
      </c>
      <c r="H758">
        <v>180</v>
      </c>
      <c r="I758">
        <v>29</v>
      </c>
      <c r="J758">
        <v>3</v>
      </c>
      <c r="K758">
        <v>4</v>
      </c>
      <c r="L758">
        <v>0</v>
      </c>
      <c r="M758">
        <v>0</v>
      </c>
      <c r="N758">
        <v>4</v>
      </c>
      <c r="O758">
        <v>0</v>
      </c>
      <c r="P758">
        <v>0</v>
      </c>
      <c r="Q758">
        <v>11</v>
      </c>
      <c r="R758">
        <v>5</v>
      </c>
      <c r="S758">
        <v>24</v>
      </c>
      <c r="T758">
        <v>56</v>
      </c>
    </row>
    <row r="759" spans="1:20" x14ac:dyDescent="0.35">
      <c r="A759" s="2" t="s">
        <v>1106</v>
      </c>
      <c r="B759" t="s">
        <v>1022</v>
      </c>
      <c r="C759" t="s">
        <v>1107</v>
      </c>
      <c r="D759" t="s">
        <v>1023</v>
      </c>
      <c r="E759" t="s">
        <v>23</v>
      </c>
      <c r="F759" t="s">
        <v>24</v>
      </c>
      <c r="G759" t="s">
        <v>34</v>
      </c>
      <c r="H759">
        <v>180</v>
      </c>
      <c r="I759">
        <v>23</v>
      </c>
      <c r="J759">
        <v>1</v>
      </c>
      <c r="K759">
        <v>1</v>
      </c>
      <c r="L759">
        <v>0</v>
      </c>
      <c r="M759">
        <v>0</v>
      </c>
      <c r="N759">
        <v>2</v>
      </c>
      <c r="O759">
        <v>0</v>
      </c>
      <c r="P759">
        <v>0</v>
      </c>
      <c r="Q759">
        <v>9</v>
      </c>
      <c r="R759">
        <v>2</v>
      </c>
      <c r="S759">
        <v>14</v>
      </c>
      <c r="T759">
        <v>38</v>
      </c>
    </row>
    <row r="760" spans="1:20" x14ac:dyDescent="0.35">
      <c r="A760" s="2" t="s">
        <v>1106</v>
      </c>
      <c r="B760" t="s">
        <v>1024</v>
      </c>
      <c r="C760" t="s">
        <v>1107</v>
      </c>
      <c r="D760" t="s">
        <v>1025</v>
      </c>
      <c r="E760" t="s">
        <v>23</v>
      </c>
      <c r="F760" t="s">
        <v>24</v>
      </c>
      <c r="G760" t="s">
        <v>34</v>
      </c>
      <c r="H760">
        <v>180</v>
      </c>
      <c r="I760">
        <v>30</v>
      </c>
      <c r="J760">
        <v>2</v>
      </c>
      <c r="K760">
        <v>7</v>
      </c>
      <c r="L760">
        <v>0</v>
      </c>
      <c r="M760">
        <v>0</v>
      </c>
      <c r="N760">
        <v>4</v>
      </c>
      <c r="O760">
        <v>0</v>
      </c>
      <c r="P760">
        <v>0</v>
      </c>
      <c r="Q760">
        <v>6</v>
      </c>
      <c r="R760">
        <v>1</v>
      </c>
      <c r="S760">
        <v>18</v>
      </c>
      <c r="T760">
        <v>50</v>
      </c>
    </row>
    <row r="761" spans="1:20" x14ac:dyDescent="0.35">
      <c r="A761" s="2" t="s">
        <v>1106</v>
      </c>
      <c r="B761" t="s">
        <v>1112</v>
      </c>
      <c r="C761" t="s">
        <v>1107</v>
      </c>
      <c r="D761" t="s">
        <v>1113</v>
      </c>
      <c r="E761" t="s">
        <v>23</v>
      </c>
      <c r="F761" t="s">
        <v>24</v>
      </c>
      <c r="G761" t="s">
        <v>34</v>
      </c>
      <c r="H761">
        <v>180</v>
      </c>
      <c r="I761">
        <v>60</v>
      </c>
      <c r="J761">
        <v>3</v>
      </c>
      <c r="K761">
        <v>1</v>
      </c>
      <c r="L761">
        <v>0</v>
      </c>
      <c r="M761">
        <v>0</v>
      </c>
      <c r="N761">
        <v>1</v>
      </c>
      <c r="O761">
        <v>0</v>
      </c>
      <c r="P761">
        <v>0</v>
      </c>
      <c r="Q761">
        <v>3</v>
      </c>
      <c r="R761">
        <v>2</v>
      </c>
      <c r="S761">
        <v>7</v>
      </c>
      <c r="T761">
        <v>70</v>
      </c>
    </row>
    <row r="762" spans="1:20" x14ac:dyDescent="0.35">
      <c r="A762" s="2" t="s">
        <v>1106</v>
      </c>
      <c r="B762" t="s">
        <v>1032</v>
      </c>
      <c r="C762" t="s">
        <v>1107</v>
      </c>
      <c r="D762" t="s">
        <v>1033</v>
      </c>
      <c r="E762" t="s">
        <v>23</v>
      </c>
      <c r="F762" t="s">
        <v>24</v>
      </c>
      <c r="G762" t="s">
        <v>34</v>
      </c>
      <c r="H762">
        <v>180</v>
      </c>
      <c r="I762">
        <v>40</v>
      </c>
      <c r="J762">
        <v>2</v>
      </c>
      <c r="K762">
        <v>3</v>
      </c>
      <c r="L762">
        <v>0</v>
      </c>
      <c r="M762">
        <v>0</v>
      </c>
      <c r="N762">
        <v>2</v>
      </c>
      <c r="O762">
        <v>0</v>
      </c>
      <c r="P762">
        <v>0</v>
      </c>
      <c r="Q762">
        <v>8</v>
      </c>
      <c r="R762">
        <v>5</v>
      </c>
      <c r="S762">
        <v>18</v>
      </c>
      <c r="T762">
        <v>60</v>
      </c>
    </row>
    <row r="763" spans="1:20" x14ac:dyDescent="0.35">
      <c r="A763" s="2" t="s">
        <v>1106</v>
      </c>
      <c r="B763" t="s">
        <v>1040</v>
      </c>
      <c r="C763" t="s">
        <v>1107</v>
      </c>
      <c r="D763" t="s">
        <v>1041</v>
      </c>
      <c r="E763" t="s">
        <v>23</v>
      </c>
      <c r="F763" t="s">
        <v>24</v>
      </c>
      <c r="G763" t="s">
        <v>34</v>
      </c>
      <c r="H763">
        <v>180</v>
      </c>
      <c r="I763">
        <v>20</v>
      </c>
      <c r="J763">
        <v>2</v>
      </c>
      <c r="K763">
        <v>7</v>
      </c>
      <c r="L763">
        <v>0</v>
      </c>
      <c r="M763">
        <v>0</v>
      </c>
      <c r="N763">
        <v>3</v>
      </c>
      <c r="O763">
        <v>0</v>
      </c>
      <c r="P763">
        <v>0</v>
      </c>
      <c r="Q763">
        <v>5</v>
      </c>
      <c r="R763">
        <v>3</v>
      </c>
      <c r="S763">
        <v>18</v>
      </c>
      <c r="T763">
        <v>40</v>
      </c>
    </row>
    <row r="764" spans="1:20" x14ac:dyDescent="0.35">
      <c r="A764" s="2" t="s">
        <v>1106</v>
      </c>
      <c r="B764" t="s">
        <v>1114</v>
      </c>
      <c r="C764" t="s">
        <v>1107</v>
      </c>
      <c r="D764" t="s">
        <v>1115</v>
      </c>
      <c r="E764" t="s">
        <v>23</v>
      </c>
      <c r="F764" t="s">
        <v>24</v>
      </c>
      <c r="G764" t="s">
        <v>34</v>
      </c>
      <c r="H764">
        <v>180</v>
      </c>
      <c r="I764">
        <v>20</v>
      </c>
      <c r="J764">
        <v>2</v>
      </c>
      <c r="K764">
        <v>6</v>
      </c>
      <c r="L764">
        <v>0</v>
      </c>
      <c r="M764">
        <v>0</v>
      </c>
      <c r="N764">
        <v>2</v>
      </c>
      <c r="O764">
        <v>0</v>
      </c>
      <c r="P764">
        <v>0</v>
      </c>
      <c r="Q764">
        <v>6</v>
      </c>
      <c r="R764">
        <v>4</v>
      </c>
      <c r="S764">
        <v>18</v>
      </c>
      <c r="T764">
        <v>40</v>
      </c>
    </row>
    <row r="765" spans="1:20" x14ac:dyDescent="0.35">
      <c r="A765" s="2" t="s">
        <v>1106</v>
      </c>
      <c r="B765" t="s">
        <v>891</v>
      </c>
      <c r="C765" t="s">
        <v>1107</v>
      </c>
      <c r="D765" t="s">
        <v>892</v>
      </c>
      <c r="E765" t="s">
        <v>893</v>
      </c>
      <c r="F765" t="s">
        <v>24</v>
      </c>
      <c r="G765" t="s">
        <v>894</v>
      </c>
      <c r="H765">
        <v>300</v>
      </c>
      <c r="I765">
        <v>61</v>
      </c>
      <c r="J765">
        <v>3</v>
      </c>
      <c r="K765">
        <v>2</v>
      </c>
      <c r="L765">
        <v>0</v>
      </c>
      <c r="M765">
        <v>0</v>
      </c>
      <c r="N765">
        <v>3</v>
      </c>
      <c r="O765">
        <v>0</v>
      </c>
      <c r="P765">
        <v>0</v>
      </c>
      <c r="Q765">
        <v>18</v>
      </c>
      <c r="R765">
        <v>3</v>
      </c>
      <c r="S765">
        <v>26</v>
      </c>
      <c r="T765">
        <v>90</v>
      </c>
    </row>
    <row r="766" spans="1:20" x14ac:dyDescent="0.35">
      <c r="A766" s="2" t="s">
        <v>1116</v>
      </c>
      <c r="B766" t="s">
        <v>220</v>
      </c>
      <c r="C766" t="s">
        <v>1117</v>
      </c>
      <c r="D766" t="s">
        <v>222</v>
      </c>
      <c r="E766" t="s">
        <v>23</v>
      </c>
      <c r="F766" t="s">
        <v>24</v>
      </c>
      <c r="G766" t="s">
        <v>34</v>
      </c>
      <c r="H766">
        <v>180</v>
      </c>
      <c r="I766">
        <v>41</v>
      </c>
      <c r="J766">
        <v>3</v>
      </c>
      <c r="K766">
        <v>2</v>
      </c>
      <c r="L766">
        <v>0</v>
      </c>
      <c r="M766">
        <v>0</v>
      </c>
      <c r="N766">
        <v>1</v>
      </c>
      <c r="O766">
        <v>0</v>
      </c>
      <c r="P766">
        <v>0</v>
      </c>
      <c r="Q766">
        <v>11</v>
      </c>
      <c r="R766">
        <v>2</v>
      </c>
      <c r="S766">
        <v>16</v>
      </c>
      <c r="T766">
        <v>60</v>
      </c>
    </row>
    <row r="767" spans="1:20" x14ac:dyDescent="0.35">
      <c r="A767" s="2" t="s">
        <v>1116</v>
      </c>
      <c r="B767" t="s">
        <v>1118</v>
      </c>
      <c r="C767" t="s">
        <v>1117</v>
      </c>
      <c r="D767" t="s">
        <v>1119</v>
      </c>
      <c r="E767" t="s">
        <v>23</v>
      </c>
      <c r="F767" t="s">
        <v>24</v>
      </c>
      <c r="G767" t="s">
        <v>25</v>
      </c>
      <c r="H767">
        <v>240</v>
      </c>
      <c r="I767">
        <v>340</v>
      </c>
      <c r="J767">
        <v>25</v>
      </c>
      <c r="K767">
        <v>17</v>
      </c>
      <c r="L767">
        <v>0</v>
      </c>
      <c r="M767">
        <v>0</v>
      </c>
      <c r="N767">
        <v>16</v>
      </c>
      <c r="O767">
        <v>0</v>
      </c>
      <c r="P767">
        <v>0</v>
      </c>
      <c r="Q767">
        <v>70</v>
      </c>
      <c r="R767">
        <v>32</v>
      </c>
      <c r="S767">
        <v>135</v>
      </c>
      <c r="T767">
        <v>500</v>
      </c>
    </row>
    <row r="768" spans="1:20" x14ac:dyDescent="0.35">
      <c r="A768" s="2" t="s">
        <v>1120</v>
      </c>
      <c r="B768" t="s">
        <v>877</v>
      </c>
      <c r="C768" t="s">
        <v>1121</v>
      </c>
      <c r="D768" t="s">
        <v>878</v>
      </c>
      <c r="E768" t="s">
        <v>23</v>
      </c>
      <c r="F768" t="s">
        <v>24</v>
      </c>
      <c r="G768" t="s">
        <v>34</v>
      </c>
      <c r="H768">
        <v>180</v>
      </c>
      <c r="I768">
        <v>151</v>
      </c>
      <c r="J768">
        <v>10</v>
      </c>
      <c r="K768">
        <v>7</v>
      </c>
      <c r="L768">
        <v>0</v>
      </c>
      <c r="M768">
        <v>0</v>
      </c>
      <c r="N768">
        <v>2</v>
      </c>
      <c r="O768">
        <v>0</v>
      </c>
      <c r="P768">
        <v>0</v>
      </c>
      <c r="Q768">
        <v>18</v>
      </c>
      <c r="R768">
        <v>12</v>
      </c>
      <c r="S768">
        <v>39</v>
      </c>
      <c r="T768">
        <v>200</v>
      </c>
    </row>
    <row r="769" spans="1:20" x14ac:dyDescent="0.35">
      <c r="A769" s="2" t="s">
        <v>1120</v>
      </c>
      <c r="B769" t="s">
        <v>176</v>
      </c>
      <c r="C769" t="s">
        <v>1121</v>
      </c>
      <c r="D769" t="s">
        <v>177</v>
      </c>
      <c r="E769" t="s">
        <v>23</v>
      </c>
      <c r="F769" t="s">
        <v>24</v>
      </c>
      <c r="G769" t="s">
        <v>34</v>
      </c>
      <c r="H769">
        <v>180</v>
      </c>
      <c r="I769">
        <v>90</v>
      </c>
      <c r="J769">
        <v>6</v>
      </c>
      <c r="K769">
        <v>4</v>
      </c>
      <c r="L769">
        <v>0</v>
      </c>
      <c r="M769">
        <v>0</v>
      </c>
      <c r="N769">
        <v>4</v>
      </c>
      <c r="O769">
        <v>0</v>
      </c>
      <c r="P769">
        <v>0</v>
      </c>
      <c r="Q769">
        <v>16</v>
      </c>
      <c r="R769">
        <v>6</v>
      </c>
      <c r="S769">
        <v>30</v>
      </c>
      <c r="T769">
        <v>126</v>
      </c>
    </row>
    <row r="770" spans="1:20" x14ac:dyDescent="0.35">
      <c r="A770" s="2" t="s">
        <v>1120</v>
      </c>
      <c r="B770" t="s">
        <v>1122</v>
      </c>
      <c r="C770" t="s">
        <v>1121</v>
      </c>
      <c r="D770" t="s">
        <v>1123</v>
      </c>
      <c r="E770" t="s">
        <v>23</v>
      </c>
      <c r="F770" t="s">
        <v>24</v>
      </c>
      <c r="G770" t="s">
        <v>34</v>
      </c>
      <c r="H770">
        <v>180</v>
      </c>
      <c r="I770">
        <v>53</v>
      </c>
      <c r="J770">
        <v>5</v>
      </c>
      <c r="K770">
        <v>1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31</v>
      </c>
      <c r="R770">
        <v>0</v>
      </c>
      <c r="S770">
        <v>32</v>
      </c>
      <c r="T770">
        <v>90</v>
      </c>
    </row>
    <row r="771" spans="1:20" x14ac:dyDescent="0.35">
      <c r="A771" s="2" t="s">
        <v>1120</v>
      </c>
      <c r="B771" t="s">
        <v>887</v>
      </c>
      <c r="C771" t="s">
        <v>1121</v>
      </c>
      <c r="D771" t="s">
        <v>888</v>
      </c>
      <c r="E771" t="s">
        <v>23</v>
      </c>
      <c r="F771" t="s">
        <v>24</v>
      </c>
      <c r="G771" t="s">
        <v>34</v>
      </c>
      <c r="H771">
        <v>180</v>
      </c>
      <c r="I771">
        <v>40</v>
      </c>
      <c r="J771">
        <v>3</v>
      </c>
      <c r="K771">
        <v>7</v>
      </c>
      <c r="L771">
        <v>0</v>
      </c>
      <c r="M771">
        <v>0</v>
      </c>
      <c r="N771">
        <v>2</v>
      </c>
      <c r="O771">
        <v>0</v>
      </c>
      <c r="P771">
        <v>0</v>
      </c>
      <c r="Q771">
        <v>8</v>
      </c>
      <c r="R771">
        <v>5</v>
      </c>
      <c r="S771">
        <v>22</v>
      </c>
      <c r="T771">
        <v>65</v>
      </c>
    </row>
    <row r="772" spans="1:20" x14ac:dyDescent="0.35">
      <c r="A772" s="2" t="s">
        <v>1124</v>
      </c>
      <c r="B772" t="s">
        <v>1125</v>
      </c>
      <c r="C772" t="s">
        <v>1126</v>
      </c>
      <c r="D772" t="s">
        <v>1127</v>
      </c>
      <c r="E772" t="s">
        <v>23</v>
      </c>
      <c r="F772" t="s">
        <v>24</v>
      </c>
      <c r="G772" t="s">
        <v>34</v>
      </c>
      <c r="H772">
        <v>180</v>
      </c>
      <c r="I772">
        <v>27</v>
      </c>
      <c r="J772">
        <v>3</v>
      </c>
      <c r="K772">
        <v>3</v>
      </c>
      <c r="L772">
        <v>0</v>
      </c>
      <c r="M772">
        <v>0</v>
      </c>
      <c r="N772">
        <v>3</v>
      </c>
      <c r="O772">
        <v>0</v>
      </c>
      <c r="P772">
        <v>0</v>
      </c>
      <c r="Q772">
        <v>8</v>
      </c>
      <c r="R772">
        <v>5</v>
      </c>
      <c r="S772">
        <v>19</v>
      </c>
      <c r="T772">
        <v>49</v>
      </c>
    </row>
    <row r="773" spans="1:20" x14ac:dyDescent="0.35">
      <c r="A773" s="2" t="s">
        <v>1124</v>
      </c>
      <c r="B773" t="s">
        <v>1128</v>
      </c>
      <c r="C773" t="s">
        <v>1126</v>
      </c>
      <c r="D773" t="s">
        <v>1129</v>
      </c>
      <c r="E773" t="s">
        <v>23</v>
      </c>
      <c r="F773" t="s">
        <v>24</v>
      </c>
      <c r="G773" t="s">
        <v>34</v>
      </c>
      <c r="H773">
        <v>180</v>
      </c>
      <c r="I773">
        <v>30</v>
      </c>
      <c r="J773">
        <v>3</v>
      </c>
      <c r="K773">
        <v>3</v>
      </c>
      <c r="L773">
        <v>0</v>
      </c>
      <c r="M773">
        <v>0</v>
      </c>
      <c r="N773">
        <v>3</v>
      </c>
      <c r="O773">
        <v>0</v>
      </c>
      <c r="P773">
        <v>0</v>
      </c>
      <c r="Q773">
        <v>8</v>
      </c>
      <c r="R773">
        <v>3</v>
      </c>
      <c r="S773">
        <v>17</v>
      </c>
      <c r="T773">
        <v>50</v>
      </c>
    </row>
    <row r="774" spans="1:20" x14ac:dyDescent="0.35">
      <c r="A774" s="2" t="s">
        <v>1124</v>
      </c>
      <c r="B774" t="s">
        <v>977</v>
      </c>
      <c r="C774" t="s">
        <v>1126</v>
      </c>
      <c r="D774" t="s">
        <v>978</v>
      </c>
      <c r="E774" t="s">
        <v>893</v>
      </c>
      <c r="F774" t="s">
        <v>24</v>
      </c>
      <c r="G774" t="s">
        <v>894</v>
      </c>
      <c r="H774">
        <v>300</v>
      </c>
      <c r="I774">
        <v>212</v>
      </c>
      <c r="J774">
        <v>8</v>
      </c>
      <c r="K774">
        <v>10</v>
      </c>
      <c r="L774">
        <v>0</v>
      </c>
      <c r="M774">
        <v>0</v>
      </c>
      <c r="N774">
        <v>8</v>
      </c>
      <c r="O774">
        <v>0</v>
      </c>
      <c r="P774">
        <v>0</v>
      </c>
      <c r="Q774">
        <v>10</v>
      </c>
      <c r="R774">
        <v>4</v>
      </c>
      <c r="S774">
        <v>32</v>
      </c>
      <c r="T774">
        <v>252</v>
      </c>
    </row>
    <row r="775" spans="1:20" x14ac:dyDescent="0.35">
      <c r="A775" s="2" t="s">
        <v>1130</v>
      </c>
      <c r="B775" t="s">
        <v>1131</v>
      </c>
      <c r="C775" t="s">
        <v>1132</v>
      </c>
      <c r="D775" t="s">
        <v>1133</v>
      </c>
      <c r="E775" t="s">
        <v>23</v>
      </c>
      <c r="F775" t="s">
        <v>24</v>
      </c>
      <c r="G775" t="s">
        <v>34</v>
      </c>
      <c r="H775">
        <v>180</v>
      </c>
      <c r="I775">
        <v>26</v>
      </c>
      <c r="J775">
        <v>1</v>
      </c>
      <c r="K775">
        <v>4</v>
      </c>
      <c r="L775">
        <v>0</v>
      </c>
      <c r="M775">
        <v>0</v>
      </c>
      <c r="N775">
        <v>2</v>
      </c>
      <c r="O775">
        <v>0</v>
      </c>
      <c r="P775">
        <v>0</v>
      </c>
      <c r="Q775">
        <v>5</v>
      </c>
      <c r="R775">
        <v>2</v>
      </c>
      <c r="S775">
        <v>13</v>
      </c>
      <c r="T775">
        <v>40</v>
      </c>
    </row>
    <row r="776" spans="1:20" x14ac:dyDescent="0.35">
      <c r="A776" s="2" t="s">
        <v>1130</v>
      </c>
      <c r="B776" t="s">
        <v>1134</v>
      </c>
      <c r="C776" t="s">
        <v>1132</v>
      </c>
      <c r="D776" t="s">
        <v>1135</v>
      </c>
      <c r="E776" t="s">
        <v>23</v>
      </c>
      <c r="F776" t="s">
        <v>24</v>
      </c>
      <c r="G776" t="s">
        <v>34</v>
      </c>
      <c r="H776">
        <v>180</v>
      </c>
      <c r="I776">
        <v>29</v>
      </c>
      <c r="J776">
        <v>2</v>
      </c>
      <c r="K776">
        <v>2</v>
      </c>
      <c r="L776">
        <v>0</v>
      </c>
      <c r="M776">
        <v>0</v>
      </c>
      <c r="N776">
        <v>1</v>
      </c>
      <c r="O776">
        <v>0</v>
      </c>
      <c r="P776">
        <v>0</v>
      </c>
      <c r="Q776">
        <v>5</v>
      </c>
      <c r="R776">
        <v>1</v>
      </c>
      <c r="S776">
        <v>9</v>
      </c>
      <c r="T776">
        <v>40</v>
      </c>
    </row>
    <row r="777" spans="1:20" x14ac:dyDescent="0.35">
      <c r="A777" s="2" t="s">
        <v>1130</v>
      </c>
      <c r="B777" t="s">
        <v>1136</v>
      </c>
      <c r="C777" t="s">
        <v>1132</v>
      </c>
      <c r="D777" t="s">
        <v>1137</v>
      </c>
      <c r="E777" t="s">
        <v>23</v>
      </c>
      <c r="F777" t="s">
        <v>24</v>
      </c>
      <c r="G777" t="s">
        <v>34</v>
      </c>
      <c r="H777">
        <v>180</v>
      </c>
      <c r="I777">
        <v>38</v>
      </c>
      <c r="J777">
        <v>2</v>
      </c>
      <c r="K777">
        <v>3</v>
      </c>
      <c r="L777">
        <v>0</v>
      </c>
      <c r="M777">
        <v>0</v>
      </c>
      <c r="N777">
        <v>2</v>
      </c>
      <c r="O777">
        <v>0</v>
      </c>
      <c r="P777">
        <v>0</v>
      </c>
      <c r="Q777">
        <v>8</v>
      </c>
      <c r="R777">
        <v>2</v>
      </c>
      <c r="S777">
        <v>15</v>
      </c>
      <c r="T777">
        <v>55</v>
      </c>
    </row>
    <row r="778" spans="1:20" x14ac:dyDescent="0.35">
      <c r="A778" s="2" t="s">
        <v>1130</v>
      </c>
      <c r="B778" t="s">
        <v>1138</v>
      </c>
      <c r="C778" t="s">
        <v>1132</v>
      </c>
      <c r="D778" t="s">
        <v>1139</v>
      </c>
      <c r="E778" t="s">
        <v>23</v>
      </c>
      <c r="F778" t="s">
        <v>24</v>
      </c>
      <c r="G778" t="s">
        <v>34</v>
      </c>
      <c r="H778">
        <v>180</v>
      </c>
      <c r="I778">
        <v>21</v>
      </c>
      <c r="J778">
        <v>1</v>
      </c>
      <c r="K778">
        <v>6</v>
      </c>
      <c r="L778">
        <v>0</v>
      </c>
      <c r="M778">
        <v>0</v>
      </c>
      <c r="N778">
        <v>6</v>
      </c>
      <c r="O778">
        <v>0</v>
      </c>
      <c r="P778">
        <v>0</v>
      </c>
      <c r="Q778">
        <v>4</v>
      </c>
      <c r="R778">
        <v>2</v>
      </c>
      <c r="S778">
        <v>18</v>
      </c>
      <c r="T778">
        <v>40</v>
      </c>
    </row>
    <row r="779" spans="1:20" x14ac:dyDescent="0.35">
      <c r="A779" s="2" t="s">
        <v>1130</v>
      </c>
      <c r="B779" t="s">
        <v>946</v>
      </c>
      <c r="C779" t="s">
        <v>1132</v>
      </c>
      <c r="D779" t="s">
        <v>947</v>
      </c>
      <c r="E779" t="s">
        <v>23</v>
      </c>
      <c r="F779" t="s">
        <v>24</v>
      </c>
      <c r="G779" t="s">
        <v>34</v>
      </c>
      <c r="H779">
        <v>180</v>
      </c>
      <c r="I779">
        <v>35</v>
      </c>
      <c r="J779">
        <v>3</v>
      </c>
      <c r="K779">
        <v>1</v>
      </c>
      <c r="L779">
        <v>0</v>
      </c>
      <c r="M779">
        <v>0</v>
      </c>
      <c r="N779">
        <v>1</v>
      </c>
      <c r="O779">
        <v>0</v>
      </c>
      <c r="P779">
        <v>0</v>
      </c>
      <c r="Q779">
        <v>6</v>
      </c>
      <c r="R779">
        <v>4</v>
      </c>
      <c r="S779">
        <v>12</v>
      </c>
      <c r="T779">
        <v>50</v>
      </c>
    </row>
    <row r="780" spans="1:20" x14ac:dyDescent="0.35">
      <c r="A780" s="2" t="s">
        <v>1130</v>
      </c>
      <c r="B780" t="s">
        <v>1088</v>
      </c>
      <c r="C780" t="s">
        <v>1132</v>
      </c>
      <c r="D780" t="s">
        <v>1089</v>
      </c>
      <c r="E780" t="s">
        <v>23</v>
      </c>
      <c r="F780" t="s">
        <v>24</v>
      </c>
      <c r="G780" t="s">
        <v>34</v>
      </c>
      <c r="H780">
        <v>180</v>
      </c>
      <c r="I780">
        <v>27</v>
      </c>
      <c r="J780">
        <v>2</v>
      </c>
      <c r="K780">
        <v>7</v>
      </c>
      <c r="L780">
        <v>0</v>
      </c>
      <c r="M780">
        <v>0</v>
      </c>
      <c r="N780">
        <v>1</v>
      </c>
      <c r="O780">
        <v>0</v>
      </c>
      <c r="P780">
        <v>0</v>
      </c>
      <c r="Q780">
        <v>6</v>
      </c>
      <c r="R780">
        <v>2</v>
      </c>
      <c r="S780">
        <v>16</v>
      </c>
      <c r="T780">
        <v>45</v>
      </c>
    </row>
    <row r="781" spans="1:20" x14ac:dyDescent="0.35">
      <c r="A781" s="2" t="s">
        <v>1130</v>
      </c>
      <c r="B781" t="s">
        <v>1140</v>
      </c>
      <c r="C781" t="s">
        <v>1132</v>
      </c>
      <c r="D781" t="s">
        <v>1141</v>
      </c>
      <c r="E781" t="s">
        <v>23</v>
      </c>
      <c r="F781" t="s">
        <v>24</v>
      </c>
      <c r="G781" t="s">
        <v>34</v>
      </c>
      <c r="H781">
        <v>180</v>
      </c>
      <c r="I781">
        <v>69</v>
      </c>
      <c r="J781">
        <v>7</v>
      </c>
      <c r="K781">
        <v>10</v>
      </c>
      <c r="L781">
        <v>0</v>
      </c>
      <c r="M781">
        <v>0</v>
      </c>
      <c r="N781">
        <v>5</v>
      </c>
      <c r="O781">
        <v>0</v>
      </c>
      <c r="P781">
        <v>0</v>
      </c>
      <c r="Q781">
        <v>12</v>
      </c>
      <c r="R781">
        <v>5</v>
      </c>
      <c r="S781">
        <v>32</v>
      </c>
      <c r="T781">
        <v>108</v>
      </c>
    </row>
    <row r="782" spans="1:20" x14ac:dyDescent="0.35">
      <c r="A782" s="2" t="s">
        <v>1130</v>
      </c>
      <c r="B782" t="s">
        <v>950</v>
      </c>
      <c r="C782" t="s">
        <v>1132</v>
      </c>
      <c r="D782" t="s">
        <v>951</v>
      </c>
      <c r="E782" t="s">
        <v>23</v>
      </c>
      <c r="F782" t="s">
        <v>24</v>
      </c>
      <c r="G782" t="s">
        <v>34</v>
      </c>
      <c r="H782">
        <v>180</v>
      </c>
      <c r="I782">
        <v>63</v>
      </c>
      <c r="J782">
        <v>2</v>
      </c>
      <c r="K782">
        <v>5</v>
      </c>
      <c r="L782">
        <v>0</v>
      </c>
      <c r="M782">
        <v>0</v>
      </c>
      <c r="N782">
        <v>4</v>
      </c>
      <c r="O782">
        <v>0</v>
      </c>
      <c r="P782">
        <v>0</v>
      </c>
      <c r="Q782">
        <v>10</v>
      </c>
      <c r="R782">
        <v>6</v>
      </c>
      <c r="S782">
        <v>25</v>
      </c>
      <c r="T782">
        <v>90</v>
      </c>
    </row>
    <row r="783" spans="1:20" x14ac:dyDescent="0.35">
      <c r="A783" s="2" t="s">
        <v>1130</v>
      </c>
      <c r="B783" t="s">
        <v>1142</v>
      </c>
      <c r="C783" t="s">
        <v>1132</v>
      </c>
      <c r="D783" t="s">
        <v>1143</v>
      </c>
      <c r="E783" t="s">
        <v>23</v>
      </c>
      <c r="F783" t="s">
        <v>24</v>
      </c>
      <c r="G783" t="s">
        <v>34</v>
      </c>
      <c r="H783">
        <v>180</v>
      </c>
      <c r="I783">
        <v>24</v>
      </c>
      <c r="J783">
        <v>1</v>
      </c>
      <c r="K783">
        <v>5</v>
      </c>
      <c r="L783">
        <v>0</v>
      </c>
      <c r="M783">
        <v>0</v>
      </c>
      <c r="N783">
        <v>2</v>
      </c>
      <c r="O783">
        <v>0</v>
      </c>
      <c r="P783">
        <v>0</v>
      </c>
      <c r="Q783">
        <v>5</v>
      </c>
      <c r="R783">
        <v>3</v>
      </c>
      <c r="S783">
        <v>15</v>
      </c>
      <c r="T783">
        <v>40</v>
      </c>
    </row>
    <row r="784" spans="1:20" x14ac:dyDescent="0.35">
      <c r="A784" s="2" t="s">
        <v>1130</v>
      </c>
      <c r="B784" t="s">
        <v>184</v>
      </c>
      <c r="C784" t="s">
        <v>1132</v>
      </c>
      <c r="D784" t="s">
        <v>185</v>
      </c>
      <c r="E784" t="s">
        <v>23</v>
      </c>
      <c r="F784" t="s">
        <v>24</v>
      </c>
      <c r="G784" t="s">
        <v>34</v>
      </c>
      <c r="H784">
        <v>180</v>
      </c>
      <c r="I784">
        <v>52</v>
      </c>
      <c r="J784">
        <v>3</v>
      </c>
      <c r="K784">
        <v>5</v>
      </c>
      <c r="L784">
        <v>0</v>
      </c>
      <c r="M784">
        <v>0</v>
      </c>
      <c r="N784">
        <v>2</v>
      </c>
      <c r="O784">
        <v>0</v>
      </c>
      <c r="P784">
        <v>0</v>
      </c>
      <c r="Q784">
        <v>10</v>
      </c>
      <c r="R784">
        <v>3</v>
      </c>
      <c r="S784">
        <v>20</v>
      </c>
      <c r="T784">
        <v>75</v>
      </c>
    </row>
    <row r="785" spans="1:20" x14ac:dyDescent="0.35">
      <c r="A785" s="2" t="s">
        <v>1130</v>
      </c>
      <c r="B785" t="s">
        <v>1144</v>
      </c>
      <c r="C785" t="s">
        <v>1132</v>
      </c>
      <c r="D785" t="s">
        <v>1145</v>
      </c>
      <c r="E785" t="s">
        <v>23</v>
      </c>
      <c r="F785" t="s">
        <v>24</v>
      </c>
      <c r="G785" t="s">
        <v>34</v>
      </c>
      <c r="H785">
        <v>180</v>
      </c>
      <c r="I785">
        <v>84</v>
      </c>
      <c r="J785">
        <v>5</v>
      </c>
      <c r="K785">
        <v>6</v>
      </c>
      <c r="L785">
        <v>0</v>
      </c>
      <c r="M785">
        <v>0</v>
      </c>
      <c r="N785">
        <v>1</v>
      </c>
      <c r="O785">
        <v>0</v>
      </c>
      <c r="P785">
        <v>0</v>
      </c>
      <c r="Q785">
        <v>16</v>
      </c>
      <c r="R785">
        <v>3</v>
      </c>
      <c r="S785">
        <v>26</v>
      </c>
      <c r="T785">
        <v>115</v>
      </c>
    </row>
    <row r="786" spans="1:20" x14ac:dyDescent="0.35">
      <c r="A786" s="2" t="s">
        <v>1130</v>
      </c>
      <c r="B786" t="s">
        <v>1146</v>
      </c>
      <c r="C786" t="s">
        <v>1132</v>
      </c>
      <c r="D786" t="s">
        <v>1147</v>
      </c>
      <c r="E786" t="s">
        <v>23</v>
      </c>
      <c r="F786" t="s">
        <v>24</v>
      </c>
      <c r="G786" t="s">
        <v>34</v>
      </c>
      <c r="H786">
        <v>180</v>
      </c>
      <c r="I786">
        <v>36</v>
      </c>
      <c r="J786">
        <v>2</v>
      </c>
      <c r="K786">
        <v>6</v>
      </c>
      <c r="L786">
        <v>0</v>
      </c>
      <c r="M786">
        <v>0</v>
      </c>
      <c r="N786">
        <v>5</v>
      </c>
      <c r="O786">
        <v>0</v>
      </c>
      <c r="P786">
        <v>0</v>
      </c>
      <c r="Q786">
        <v>8</v>
      </c>
      <c r="R786">
        <v>3</v>
      </c>
      <c r="S786">
        <v>22</v>
      </c>
      <c r="T786">
        <v>60</v>
      </c>
    </row>
    <row r="787" spans="1:20" x14ac:dyDescent="0.35">
      <c r="A787" s="2" t="s">
        <v>1130</v>
      </c>
      <c r="B787" t="s">
        <v>1148</v>
      </c>
      <c r="C787" t="s">
        <v>1132</v>
      </c>
      <c r="D787" t="s">
        <v>1149</v>
      </c>
      <c r="E787" t="s">
        <v>23</v>
      </c>
      <c r="F787" t="s">
        <v>24</v>
      </c>
      <c r="G787" t="s">
        <v>34</v>
      </c>
      <c r="H787">
        <v>180</v>
      </c>
      <c r="I787">
        <v>33</v>
      </c>
      <c r="J787">
        <v>3</v>
      </c>
      <c r="K787">
        <v>8</v>
      </c>
      <c r="L787">
        <v>0</v>
      </c>
      <c r="M787">
        <v>0</v>
      </c>
      <c r="N787">
        <v>2</v>
      </c>
      <c r="O787">
        <v>0</v>
      </c>
      <c r="P787">
        <v>0</v>
      </c>
      <c r="Q787">
        <v>4</v>
      </c>
      <c r="R787">
        <v>2</v>
      </c>
      <c r="S787">
        <v>16</v>
      </c>
      <c r="T787">
        <v>52</v>
      </c>
    </row>
    <row r="788" spans="1:20" x14ac:dyDescent="0.35">
      <c r="A788" s="2" t="s">
        <v>1150</v>
      </c>
      <c r="B788" t="s">
        <v>1044</v>
      </c>
      <c r="C788" t="s">
        <v>1151</v>
      </c>
      <c r="D788" t="s">
        <v>998</v>
      </c>
      <c r="E788" t="s">
        <v>893</v>
      </c>
      <c r="F788" t="s">
        <v>24</v>
      </c>
      <c r="G788" t="s">
        <v>999</v>
      </c>
      <c r="H788">
        <v>360</v>
      </c>
      <c r="I788">
        <v>268</v>
      </c>
      <c r="J788">
        <v>18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41</v>
      </c>
      <c r="Q788">
        <v>15</v>
      </c>
      <c r="R788">
        <v>0</v>
      </c>
      <c r="S788">
        <v>56</v>
      </c>
      <c r="T788">
        <v>342</v>
      </c>
    </row>
    <row r="789" spans="1:20" x14ac:dyDescent="0.35">
      <c r="A789" s="2" t="s">
        <v>1150</v>
      </c>
      <c r="B789" t="s">
        <v>1152</v>
      </c>
      <c r="C789" t="s">
        <v>1151</v>
      </c>
      <c r="D789" t="s">
        <v>1153</v>
      </c>
      <c r="E789" t="s">
        <v>893</v>
      </c>
      <c r="F789" t="s">
        <v>24</v>
      </c>
      <c r="G789" t="s">
        <v>894</v>
      </c>
      <c r="H789">
        <v>300</v>
      </c>
      <c r="I789">
        <v>60</v>
      </c>
      <c r="J789">
        <v>5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7</v>
      </c>
      <c r="R789">
        <v>0</v>
      </c>
      <c r="S789">
        <v>7</v>
      </c>
      <c r="T789">
        <v>72</v>
      </c>
    </row>
    <row r="790" spans="1:20" x14ac:dyDescent="0.35">
      <c r="A790" s="2" t="s">
        <v>1154</v>
      </c>
      <c r="B790" t="s">
        <v>1155</v>
      </c>
      <c r="C790" t="s">
        <v>1156</v>
      </c>
      <c r="D790" t="s">
        <v>1157</v>
      </c>
      <c r="E790" t="s">
        <v>23</v>
      </c>
      <c r="F790" t="s">
        <v>24</v>
      </c>
      <c r="G790" t="s">
        <v>34</v>
      </c>
      <c r="H790">
        <v>180</v>
      </c>
      <c r="I790">
        <v>73</v>
      </c>
      <c r="J790">
        <v>4</v>
      </c>
      <c r="K790">
        <v>8</v>
      </c>
      <c r="L790">
        <v>0</v>
      </c>
      <c r="M790">
        <v>0</v>
      </c>
      <c r="N790">
        <v>4</v>
      </c>
      <c r="O790">
        <v>0</v>
      </c>
      <c r="P790">
        <v>0</v>
      </c>
      <c r="Q790">
        <v>9</v>
      </c>
      <c r="R790">
        <v>7</v>
      </c>
      <c r="S790">
        <v>28</v>
      </c>
      <c r="T790">
        <v>105</v>
      </c>
    </row>
    <row r="791" spans="1:20" x14ac:dyDescent="0.35">
      <c r="A791" s="2" t="s">
        <v>1154</v>
      </c>
      <c r="B791" t="s">
        <v>885</v>
      </c>
      <c r="C791" t="s">
        <v>1156</v>
      </c>
      <c r="D791" t="s">
        <v>886</v>
      </c>
      <c r="E791" t="s">
        <v>23</v>
      </c>
      <c r="F791" t="s">
        <v>24</v>
      </c>
      <c r="G791" t="s">
        <v>34</v>
      </c>
      <c r="H791">
        <v>180</v>
      </c>
      <c r="I791">
        <v>131</v>
      </c>
      <c r="J791">
        <v>9</v>
      </c>
      <c r="K791">
        <v>4</v>
      </c>
      <c r="L791">
        <v>0</v>
      </c>
      <c r="M791">
        <v>0</v>
      </c>
      <c r="N791">
        <v>8</v>
      </c>
      <c r="O791">
        <v>0</v>
      </c>
      <c r="P791">
        <v>0</v>
      </c>
      <c r="Q791">
        <v>24</v>
      </c>
      <c r="R791">
        <v>4</v>
      </c>
      <c r="S791">
        <v>40</v>
      </c>
      <c r="T791">
        <v>180</v>
      </c>
    </row>
    <row r="792" spans="1:20" x14ac:dyDescent="0.35">
      <c r="A792" s="2" t="s">
        <v>1154</v>
      </c>
      <c r="B792" t="s">
        <v>81</v>
      </c>
      <c r="C792" t="s">
        <v>1156</v>
      </c>
      <c r="D792" t="s">
        <v>82</v>
      </c>
      <c r="E792" t="s">
        <v>23</v>
      </c>
      <c r="F792" t="s">
        <v>24</v>
      </c>
      <c r="G792" t="s">
        <v>952</v>
      </c>
      <c r="H792">
        <v>210</v>
      </c>
      <c r="I792">
        <v>32</v>
      </c>
      <c r="J792">
        <v>2</v>
      </c>
      <c r="K792">
        <v>2</v>
      </c>
      <c r="L792">
        <v>0</v>
      </c>
      <c r="M792">
        <v>0</v>
      </c>
      <c r="N792">
        <v>1</v>
      </c>
      <c r="O792">
        <v>0</v>
      </c>
      <c r="P792">
        <v>0</v>
      </c>
      <c r="Q792">
        <v>6</v>
      </c>
      <c r="R792">
        <v>2</v>
      </c>
      <c r="S792">
        <v>11</v>
      </c>
      <c r="T792">
        <v>45</v>
      </c>
    </row>
    <row r="793" spans="1:20" x14ac:dyDescent="0.35">
      <c r="A793" s="2" t="s">
        <v>1158</v>
      </c>
      <c r="B793" t="s">
        <v>470</v>
      </c>
      <c r="C793" t="s">
        <v>1159</v>
      </c>
      <c r="D793" t="s">
        <v>471</v>
      </c>
      <c r="E793" t="s">
        <v>23</v>
      </c>
      <c r="F793" t="s">
        <v>24</v>
      </c>
      <c r="G793" t="s">
        <v>145</v>
      </c>
      <c r="H793">
        <v>180</v>
      </c>
      <c r="I793">
        <v>40</v>
      </c>
      <c r="J793">
        <v>0</v>
      </c>
      <c r="K793">
        <v>1</v>
      </c>
      <c r="L793">
        <v>0</v>
      </c>
      <c r="M793">
        <v>0</v>
      </c>
      <c r="N793">
        <v>1</v>
      </c>
      <c r="O793">
        <v>0</v>
      </c>
      <c r="P793">
        <v>0</v>
      </c>
      <c r="Q793">
        <v>2</v>
      </c>
      <c r="R793">
        <v>1</v>
      </c>
      <c r="S793">
        <v>5</v>
      </c>
      <c r="T793">
        <v>45</v>
      </c>
    </row>
    <row r="794" spans="1:20" x14ac:dyDescent="0.35">
      <c r="A794" s="2" t="s">
        <v>1160</v>
      </c>
      <c r="B794" t="s">
        <v>841</v>
      </c>
      <c r="C794" t="s">
        <v>1161</v>
      </c>
      <c r="D794" t="s">
        <v>842</v>
      </c>
      <c r="E794" t="s">
        <v>23</v>
      </c>
      <c r="F794" t="s">
        <v>24</v>
      </c>
      <c r="G794" t="s">
        <v>34</v>
      </c>
      <c r="H794">
        <v>180</v>
      </c>
      <c r="I794">
        <v>34</v>
      </c>
      <c r="J794">
        <v>1</v>
      </c>
      <c r="K794">
        <v>3</v>
      </c>
      <c r="L794">
        <v>0</v>
      </c>
      <c r="M794">
        <v>0</v>
      </c>
      <c r="N794">
        <v>2</v>
      </c>
      <c r="O794">
        <v>2</v>
      </c>
      <c r="P794">
        <v>0</v>
      </c>
      <c r="Q794">
        <v>6</v>
      </c>
      <c r="R794">
        <v>2</v>
      </c>
      <c r="S794">
        <v>15</v>
      </c>
      <c r="T794">
        <v>50</v>
      </c>
    </row>
    <row r="795" spans="1:20" x14ac:dyDescent="0.35">
      <c r="A795" s="2" t="s">
        <v>1160</v>
      </c>
      <c r="B795" t="s">
        <v>605</v>
      </c>
      <c r="C795" t="s">
        <v>1161</v>
      </c>
      <c r="D795" t="s">
        <v>606</v>
      </c>
      <c r="E795" t="s">
        <v>23</v>
      </c>
      <c r="F795" t="s">
        <v>24</v>
      </c>
      <c r="G795" t="s">
        <v>34</v>
      </c>
      <c r="H795">
        <v>180</v>
      </c>
      <c r="I795">
        <v>38</v>
      </c>
      <c r="J795">
        <v>1</v>
      </c>
      <c r="K795">
        <v>4</v>
      </c>
      <c r="L795">
        <v>0</v>
      </c>
      <c r="M795">
        <v>0</v>
      </c>
      <c r="N795">
        <v>2</v>
      </c>
      <c r="O795">
        <v>2</v>
      </c>
      <c r="P795">
        <v>0</v>
      </c>
      <c r="Q795">
        <v>6</v>
      </c>
      <c r="R795">
        <v>4</v>
      </c>
      <c r="S795">
        <v>18</v>
      </c>
      <c r="T795">
        <v>57</v>
      </c>
    </row>
    <row r="796" spans="1:20" x14ac:dyDescent="0.35">
      <c r="A796" s="2" t="s">
        <v>1160</v>
      </c>
      <c r="B796" t="s">
        <v>1038</v>
      </c>
      <c r="C796" t="s">
        <v>1161</v>
      </c>
      <c r="D796" t="s">
        <v>1039</v>
      </c>
      <c r="E796" t="s">
        <v>23</v>
      </c>
      <c r="F796" t="s">
        <v>206</v>
      </c>
      <c r="G796" t="s">
        <v>34</v>
      </c>
      <c r="H796">
        <v>180</v>
      </c>
      <c r="I796">
        <v>43</v>
      </c>
      <c r="J796">
        <v>0</v>
      </c>
      <c r="K796">
        <v>6</v>
      </c>
      <c r="L796">
        <v>0</v>
      </c>
      <c r="M796">
        <v>0</v>
      </c>
      <c r="N796">
        <v>6</v>
      </c>
      <c r="O796">
        <v>0</v>
      </c>
      <c r="P796">
        <v>0</v>
      </c>
      <c r="Q796">
        <v>0</v>
      </c>
      <c r="R796">
        <v>4</v>
      </c>
      <c r="S796">
        <v>16</v>
      </c>
      <c r="T796">
        <v>59</v>
      </c>
    </row>
    <row r="797" spans="1:20" x14ac:dyDescent="0.35">
      <c r="A797" s="2" t="s">
        <v>1160</v>
      </c>
      <c r="B797" t="s">
        <v>426</v>
      </c>
      <c r="C797" t="s">
        <v>1161</v>
      </c>
      <c r="D797" t="s">
        <v>427</v>
      </c>
      <c r="E797" t="s">
        <v>23</v>
      </c>
      <c r="F797" t="s">
        <v>24</v>
      </c>
      <c r="G797" t="s">
        <v>34</v>
      </c>
      <c r="H797">
        <v>180</v>
      </c>
      <c r="I797">
        <v>22</v>
      </c>
      <c r="J797">
        <v>0</v>
      </c>
      <c r="K797">
        <v>2</v>
      </c>
      <c r="L797">
        <v>0</v>
      </c>
      <c r="M797">
        <v>0</v>
      </c>
      <c r="N797">
        <v>1</v>
      </c>
      <c r="O797">
        <v>1</v>
      </c>
      <c r="P797">
        <v>0</v>
      </c>
      <c r="Q797">
        <v>10</v>
      </c>
      <c r="R797">
        <v>1</v>
      </c>
      <c r="S797">
        <v>15</v>
      </c>
      <c r="T797">
        <v>37</v>
      </c>
    </row>
    <row r="798" spans="1:20" x14ac:dyDescent="0.35">
      <c r="A798" s="2" t="s">
        <v>1160</v>
      </c>
      <c r="B798" t="s">
        <v>891</v>
      </c>
      <c r="C798" t="s">
        <v>1161</v>
      </c>
      <c r="D798" t="s">
        <v>892</v>
      </c>
      <c r="E798" t="s">
        <v>893</v>
      </c>
      <c r="F798" t="s">
        <v>24</v>
      </c>
      <c r="G798" t="s">
        <v>894</v>
      </c>
      <c r="H798">
        <v>300</v>
      </c>
      <c r="I798">
        <v>36</v>
      </c>
      <c r="J798">
        <v>2</v>
      </c>
      <c r="K798">
        <v>3</v>
      </c>
      <c r="L798">
        <v>0</v>
      </c>
      <c r="M798">
        <v>0</v>
      </c>
      <c r="N798">
        <v>2</v>
      </c>
      <c r="O798">
        <v>2</v>
      </c>
      <c r="P798">
        <v>0</v>
      </c>
      <c r="Q798">
        <v>16</v>
      </c>
      <c r="R798">
        <v>2</v>
      </c>
      <c r="S798">
        <v>25</v>
      </c>
      <c r="T798">
        <v>63</v>
      </c>
    </row>
    <row r="799" spans="1:20" x14ac:dyDescent="0.35">
      <c r="A799" s="2" t="s">
        <v>1162</v>
      </c>
      <c r="B799" t="s">
        <v>66</v>
      </c>
      <c r="C799" t="s">
        <v>1163</v>
      </c>
      <c r="D799" t="s">
        <v>68</v>
      </c>
      <c r="E799" t="s">
        <v>23</v>
      </c>
      <c r="F799" t="s">
        <v>24</v>
      </c>
      <c r="G799" t="s">
        <v>34</v>
      </c>
      <c r="H799">
        <v>180</v>
      </c>
      <c r="I799">
        <v>36</v>
      </c>
      <c r="J799">
        <v>1</v>
      </c>
      <c r="K799">
        <v>6</v>
      </c>
      <c r="L799">
        <v>0</v>
      </c>
      <c r="M799">
        <v>0</v>
      </c>
      <c r="N799">
        <v>2</v>
      </c>
      <c r="O799">
        <v>5</v>
      </c>
      <c r="P799">
        <v>0</v>
      </c>
      <c r="Q799">
        <v>6</v>
      </c>
      <c r="R799">
        <v>4</v>
      </c>
      <c r="S799">
        <v>23</v>
      </c>
      <c r="T799">
        <v>60</v>
      </c>
    </row>
    <row r="800" spans="1:20" x14ac:dyDescent="0.35">
      <c r="A800" s="2" t="s">
        <v>1162</v>
      </c>
      <c r="B800" t="s">
        <v>932</v>
      </c>
      <c r="C800" t="s">
        <v>1163</v>
      </c>
      <c r="D800" t="s">
        <v>934</v>
      </c>
      <c r="E800" t="s">
        <v>23</v>
      </c>
      <c r="F800" t="s">
        <v>24</v>
      </c>
      <c r="G800" t="s">
        <v>34</v>
      </c>
      <c r="H800">
        <v>180</v>
      </c>
      <c r="I800">
        <v>36</v>
      </c>
      <c r="J800">
        <v>1</v>
      </c>
      <c r="K800">
        <v>2</v>
      </c>
      <c r="L800">
        <v>0</v>
      </c>
      <c r="M800">
        <v>0</v>
      </c>
      <c r="N800">
        <v>2</v>
      </c>
      <c r="O800">
        <v>1</v>
      </c>
      <c r="P800">
        <v>0</v>
      </c>
      <c r="Q800">
        <v>12</v>
      </c>
      <c r="R800">
        <v>4</v>
      </c>
      <c r="S800">
        <v>21</v>
      </c>
      <c r="T800">
        <v>58</v>
      </c>
    </row>
    <row r="801" spans="1:20" x14ac:dyDescent="0.35">
      <c r="A801" s="2" t="s">
        <v>1162</v>
      </c>
      <c r="B801" t="s">
        <v>1006</v>
      </c>
      <c r="C801" t="s">
        <v>1163</v>
      </c>
      <c r="D801" t="s">
        <v>1007</v>
      </c>
      <c r="E801" t="s">
        <v>23</v>
      </c>
      <c r="F801" t="s">
        <v>24</v>
      </c>
      <c r="G801" t="s">
        <v>34</v>
      </c>
      <c r="H801">
        <v>180</v>
      </c>
      <c r="I801">
        <v>18</v>
      </c>
      <c r="J801">
        <v>1</v>
      </c>
      <c r="K801">
        <v>4</v>
      </c>
      <c r="L801">
        <v>0</v>
      </c>
      <c r="M801">
        <v>0</v>
      </c>
      <c r="N801">
        <v>1</v>
      </c>
      <c r="O801">
        <v>1</v>
      </c>
      <c r="P801">
        <v>0</v>
      </c>
      <c r="Q801">
        <v>8</v>
      </c>
      <c r="R801">
        <v>4</v>
      </c>
      <c r="S801">
        <v>18</v>
      </c>
      <c r="T801">
        <v>37</v>
      </c>
    </row>
    <row r="802" spans="1:20" x14ac:dyDescent="0.35">
      <c r="A802" s="2" t="s">
        <v>1162</v>
      </c>
      <c r="B802" t="s">
        <v>1164</v>
      </c>
      <c r="C802" t="s">
        <v>1163</v>
      </c>
      <c r="D802" t="s">
        <v>1165</v>
      </c>
      <c r="E802" t="s">
        <v>23</v>
      </c>
      <c r="F802" t="s">
        <v>24</v>
      </c>
      <c r="G802" t="s">
        <v>34</v>
      </c>
      <c r="H802">
        <v>180</v>
      </c>
      <c r="I802">
        <v>29</v>
      </c>
      <c r="J802">
        <v>1</v>
      </c>
      <c r="K802">
        <v>3</v>
      </c>
      <c r="L802">
        <v>0</v>
      </c>
      <c r="M802">
        <v>0</v>
      </c>
      <c r="N802">
        <v>1</v>
      </c>
      <c r="O802">
        <v>1</v>
      </c>
      <c r="P802">
        <v>0</v>
      </c>
      <c r="Q802">
        <v>8</v>
      </c>
      <c r="R802">
        <v>2</v>
      </c>
      <c r="S802">
        <v>15</v>
      </c>
      <c r="T802">
        <v>45</v>
      </c>
    </row>
    <row r="803" spans="1:20" x14ac:dyDescent="0.35">
      <c r="A803" s="2" t="s">
        <v>1162</v>
      </c>
      <c r="B803" t="s">
        <v>971</v>
      </c>
      <c r="C803" t="s">
        <v>1163</v>
      </c>
      <c r="D803" t="s">
        <v>972</v>
      </c>
      <c r="E803" t="s">
        <v>23</v>
      </c>
      <c r="F803" t="s">
        <v>24</v>
      </c>
      <c r="G803" t="s">
        <v>34</v>
      </c>
      <c r="H803">
        <v>180</v>
      </c>
      <c r="I803">
        <v>29</v>
      </c>
      <c r="J803">
        <v>1</v>
      </c>
      <c r="K803">
        <v>3</v>
      </c>
      <c r="L803">
        <v>0</v>
      </c>
      <c r="M803">
        <v>0</v>
      </c>
      <c r="N803">
        <v>1</v>
      </c>
      <c r="O803">
        <v>1</v>
      </c>
      <c r="P803">
        <v>0</v>
      </c>
      <c r="Q803">
        <v>14</v>
      </c>
      <c r="R803">
        <v>3</v>
      </c>
      <c r="S803">
        <v>22</v>
      </c>
      <c r="T803">
        <v>52</v>
      </c>
    </row>
    <row r="804" spans="1:20" x14ac:dyDescent="0.35">
      <c r="A804" s="2" t="s">
        <v>1162</v>
      </c>
      <c r="B804" t="s">
        <v>285</v>
      </c>
      <c r="C804" t="s">
        <v>1163</v>
      </c>
      <c r="D804" t="s">
        <v>286</v>
      </c>
      <c r="E804" t="s">
        <v>23</v>
      </c>
      <c r="F804" t="s">
        <v>24</v>
      </c>
      <c r="G804" t="s">
        <v>34</v>
      </c>
      <c r="H804">
        <v>180</v>
      </c>
      <c r="I804">
        <v>27</v>
      </c>
      <c r="J804">
        <v>1</v>
      </c>
      <c r="K804">
        <v>3</v>
      </c>
      <c r="L804">
        <v>0</v>
      </c>
      <c r="M804">
        <v>0</v>
      </c>
      <c r="N804">
        <v>1</v>
      </c>
      <c r="O804">
        <v>2</v>
      </c>
      <c r="P804">
        <v>0</v>
      </c>
      <c r="Q804">
        <v>6</v>
      </c>
      <c r="R804">
        <v>4</v>
      </c>
      <c r="S804">
        <v>16</v>
      </c>
      <c r="T804">
        <v>44</v>
      </c>
    </row>
    <row r="805" spans="1:20" x14ac:dyDescent="0.35">
      <c r="A805" s="2" t="s">
        <v>1162</v>
      </c>
      <c r="B805" t="s">
        <v>1166</v>
      </c>
      <c r="C805" t="s">
        <v>1163</v>
      </c>
      <c r="D805" t="s">
        <v>1167</v>
      </c>
      <c r="E805" t="s">
        <v>23</v>
      </c>
      <c r="F805" t="s">
        <v>24</v>
      </c>
      <c r="G805" t="s">
        <v>34</v>
      </c>
      <c r="H805">
        <v>180</v>
      </c>
      <c r="I805">
        <v>34</v>
      </c>
      <c r="J805">
        <v>1</v>
      </c>
      <c r="K805">
        <v>5</v>
      </c>
      <c r="L805">
        <v>0</v>
      </c>
      <c r="M805">
        <v>0</v>
      </c>
      <c r="N805">
        <v>2</v>
      </c>
      <c r="O805">
        <v>8</v>
      </c>
      <c r="P805">
        <v>0</v>
      </c>
      <c r="Q805">
        <v>6</v>
      </c>
      <c r="R805">
        <v>3</v>
      </c>
      <c r="S805">
        <v>24</v>
      </c>
      <c r="T805">
        <v>59</v>
      </c>
    </row>
    <row r="806" spans="1:20" x14ac:dyDescent="0.35">
      <c r="A806" s="2" t="s">
        <v>1162</v>
      </c>
      <c r="B806" t="s">
        <v>1168</v>
      </c>
      <c r="C806" t="s">
        <v>1163</v>
      </c>
      <c r="D806" t="s">
        <v>1169</v>
      </c>
      <c r="E806" t="s">
        <v>23</v>
      </c>
      <c r="F806" t="s">
        <v>24</v>
      </c>
      <c r="G806" t="s">
        <v>34</v>
      </c>
      <c r="H806">
        <v>180</v>
      </c>
      <c r="I806">
        <v>12</v>
      </c>
      <c r="J806">
        <v>1</v>
      </c>
      <c r="K806">
        <v>5</v>
      </c>
      <c r="L806">
        <v>0</v>
      </c>
      <c r="M806">
        <v>0</v>
      </c>
      <c r="N806">
        <v>2</v>
      </c>
      <c r="O806">
        <v>1</v>
      </c>
      <c r="P806">
        <v>0</v>
      </c>
      <c r="Q806">
        <v>6</v>
      </c>
      <c r="R806">
        <v>1</v>
      </c>
      <c r="S806">
        <v>15</v>
      </c>
      <c r="T806">
        <v>28</v>
      </c>
    </row>
    <row r="807" spans="1:20" x14ac:dyDescent="0.35">
      <c r="A807" s="2" t="s">
        <v>1162</v>
      </c>
      <c r="B807" t="s">
        <v>166</v>
      </c>
      <c r="C807" t="s">
        <v>1163</v>
      </c>
      <c r="D807" t="s">
        <v>167</v>
      </c>
      <c r="E807" t="s">
        <v>23</v>
      </c>
      <c r="F807" t="s">
        <v>24</v>
      </c>
      <c r="G807" t="s">
        <v>34</v>
      </c>
      <c r="H807">
        <v>180</v>
      </c>
      <c r="I807">
        <v>15</v>
      </c>
      <c r="J807">
        <v>2</v>
      </c>
      <c r="K807">
        <v>2</v>
      </c>
      <c r="L807">
        <v>0</v>
      </c>
      <c r="M807">
        <v>0</v>
      </c>
      <c r="N807">
        <v>1</v>
      </c>
      <c r="O807">
        <v>1</v>
      </c>
      <c r="P807">
        <v>0</v>
      </c>
      <c r="Q807">
        <v>8</v>
      </c>
      <c r="R807">
        <v>2</v>
      </c>
      <c r="S807">
        <v>14</v>
      </c>
      <c r="T807">
        <v>31</v>
      </c>
    </row>
    <row r="808" spans="1:20" x14ac:dyDescent="0.35">
      <c r="A808" s="2" t="s">
        <v>1162</v>
      </c>
      <c r="B808" t="s">
        <v>88</v>
      </c>
      <c r="C808" t="s">
        <v>1163</v>
      </c>
      <c r="D808" t="s">
        <v>90</v>
      </c>
      <c r="E808" t="s">
        <v>23</v>
      </c>
      <c r="F808" t="s">
        <v>24</v>
      </c>
      <c r="G808" t="s">
        <v>34</v>
      </c>
      <c r="H808">
        <v>180</v>
      </c>
      <c r="I808">
        <v>65</v>
      </c>
      <c r="J808">
        <v>3</v>
      </c>
      <c r="K808">
        <v>2</v>
      </c>
      <c r="L808">
        <v>0</v>
      </c>
      <c r="M808">
        <v>0</v>
      </c>
      <c r="N808">
        <v>3</v>
      </c>
      <c r="O808">
        <v>4</v>
      </c>
      <c r="P808">
        <v>0</v>
      </c>
      <c r="Q808">
        <v>10</v>
      </c>
      <c r="R808">
        <v>3</v>
      </c>
      <c r="S808">
        <v>22</v>
      </c>
      <c r="T808">
        <v>90</v>
      </c>
    </row>
    <row r="809" spans="1:20" x14ac:dyDescent="0.35">
      <c r="A809" s="2" t="s">
        <v>1162</v>
      </c>
      <c r="B809" t="s">
        <v>827</v>
      </c>
      <c r="C809" t="s">
        <v>1163</v>
      </c>
      <c r="D809" t="s">
        <v>828</v>
      </c>
      <c r="E809" t="s">
        <v>23</v>
      </c>
      <c r="F809" t="s">
        <v>24</v>
      </c>
      <c r="G809" t="s">
        <v>34</v>
      </c>
      <c r="H809">
        <v>180</v>
      </c>
      <c r="I809">
        <v>37</v>
      </c>
      <c r="J809">
        <v>3</v>
      </c>
      <c r="K809">
        <v>4</v>
      </c>
      <c r="L809">
        <v>0</v>
      </c>
      <c r="M809">
        <v>0</v>
      </c>
      <c r="N809">
        <v>1</v>
      </c>
      <c r="O809">
        <v>3</v>
      </c>
      <c r="P809">
        <v>0</v>
      </c>
      <c r="Q809">
        <v>8</v>
      </c>
      <c r="R809">
        <v>2</v>
      </c>
      <c r="S809">
        <v>18</v>
      </c>
      <c r="T809">
        <v>58</v>
      </c>
    </row>
    <row r="810" spans="1:20" x14ac:dyDescent="0.35">
      <c r="A810" s="2" t="s">
        <v>1162</v>
      </c>
      <c r="B810" t="s">
        <v>111</v>
      </c>
      <c r="C810" t="s">
        <v>1163</v>
      </c>
      <c r="D810" t="s">
        <v>112</v>
      </c>
      <c r="E810" t="s">
        <v>23</v>
      </c>
      <c r="F810" t="s">
        <v>24</v>
      </c>
      <c r="G810" t="s">
        <v>34</v>
      </c>
      <c r="H810">
        <v>180</v>
      </c>
      <c r="I810">
        <v>12</v>
      </c>
      <c r="J810">
        <v>1</v>
      </c>
      <c r="K810">
        <v>1</v>
      </c>
      <c r="L810">
        <v>0</v>
      </c>
      <c r="M810">
        <v>0</v>
      </c>
      <c r="N810">
        <v>3</v>
      </c>
      <c r="O810">
        <v>2</v>
      </c>
      <c r="P810">
        <v>0</v>
      </c>
      <c r="Q810">
        <v>5</v>
      </c>
      <c r="R810">
        <v>1</v>
      </c>
      <c r="S810">
        <v>12</v>
      </c>
      <c r="T810">
        <v>25</v>
      </c>
    </row>
    <row r="811" spans="1:20" x14ac:dyDescent="0.35">
      <c r="A811" s="2" t="s">
        <v>1162</v>
      </c>
      <c r="B811" t="s">
        <v>1140</v>
      </c>
      <c r="C811" t="s">
        <v>1163</v>
      </c>
      <c r="D811" t="s">
        <v>1141</v>
      </c>
      <c r="E811" t="s">
        <v>23</v>
      </c>
      <c r="F811" t="s">
        <v>24</v>
      </c>
      <c r="G811" t="s">
        <v>34</v>
      </c>
      <c r="H811">
        <v>180</v>
      </c>
      <c r="I811">
        <v>30</v>
      </c>
      <c r="J811">
        <v>1</v>
      </c>
      <c r="K811">
        <v>1</v>
      </c>
      <c r="L811">
        <v>0</v>
      </c>
      <c r="M811">
        <v>0</v>
      </c>
      <c r="N811">
        <v>1</v>
      </c>
      <c r="O811">
        <v>1</v>
      </c>
      <c r="P811">
        <v>0</v>
      </c>
      <c r="Q811">
        <v>12</v>
      </c>
      <c r="R811">
        <v>1</v>
      </c>
      <c r="S811">
        <v>16</v>
      </c>
      <c r="T811">
        <v>47</v>
      </c>
    </row>
    <row r="812" spans="1:20" x14ac:dyDescent="0.35">
      <c r="A812" s="2" t="s">
        <v>1162</v>
      </c>
      <c r="B812" t="s">
        <v>1094</v>
      </c>
      <c r="C812" t="s">
        <v>1163</v>
      </c>
      <c r="D812" t="s">
        <v>1095</v>
      </c>
      <c r="E812" t="s">
        <v>23</v>
      </c>
      <c r="F812" t="s">
        <v>24</v>
      </c>
      <c r="G812" t="s">
        <v>34</v>
      </c>
      <c r="H812">
        <v>180</v>
      </c>
      <c r="I812">
        <v>25</v>
      </c>
      <c r="J812">
        <v>0</v>
      </c>
      <c r="K812">
        <v>1</v>
      </c>
      <c r="L812">
        <v>0</v>
      </c>
      <c r="M812">
        <v>0</v>
      </c>
      <c r="N812">
        <v>1</v>
      </c>
      <c r="O812">
        <v>0</v>
      </c>
      <c r="P812">
        <v>0</v>
      </c>
      <c r="Q812">
        <v>1</v>
      </c>
      <c r="R812">
        <v>2</v>
      </c>
      <c r="S812">
        <v>5</v>
      </c>
      <c r="T812">
        <v>30</v>
      </c>
    </row>
    <row r="813" spans="1:20" x14ac:dyDescent="0.35">
      <c r="A813" s="2" t="s">
        <v>1162</v>
      </c>
      <c r="B813" t="s">
        <v>1032</v>
      </c>
      <c r="C813" t="s">
        <v>1163</v>
      </c>
      <c r="D813" t="s">
        <v>1033</v>
      </c>
      <c r="E813" t="s">
        <v>23</v>
      </c>
      <c r="F813" t="s">
        <v>24</v>
      </c>
      <c r="G813" t="s">
        <v>34</v>
      </c>
      <c r="H813">
        <v>180</v>
      </c>
      <c r="I813">
        <v>17</v>
      </c>
      <c r="J813">
        <v>0</v>
      </c>
      <c r="K813">
        <v>2</v>
      </c>
      <c r="L813">
        <v>0</v>
      </c>
      <c r="M813">
        <v>0</v>
      </c>
      <c r="N813">
        <v>2</v>
      </c>
      <c r="O813">
        <v>2</v>
      </c>
      <c r="P813">
        <v>0</v>
      </c>
      <c r="Q813">
        <v>8</v>
      </c>
      <c r="R813">
        <v>2</v>
      </c>
      <c r="S813">
        <v>16</v>
      </c>
      <c r="T813">
        <v>33</v>
      </c>
    </row>
    <row r="814" spans="1:20" x14ac:dyDescent="0.35">
      <c r="A814" s="2" t="s">
        <v>1162</v>
      </c>
      <c r="B814" t="s">
        <v>975</v>
      </c>
      <c r="C814" t="s">
        <v>1163</v>
      </c>
      <c r="D814" t="s">
        <v>976</v>
      </c>
      <c r="E814" t="s">
        <v>23</v>
      </c>
      <c r="F814" t="s">
        <v>24</v>
      </c>
      <c r="G814" t="s">
        <v>34</v>
      </c>
      <c r="H814">
        <v>180</v>
      </c>
      <c r="I814">
        <v>23</v>
      </c>
      <c r="J814">
        <v>3</v>
      </c>
      <c r="K814">
        <v>2</v>
      </c>
      <c r="L814">
        <v>0</v>
      </c>
      <c r="M814">
        <v>0</v>
      </c>
      <c r="N814">
        <v>2</v>
      </c>
      <c r="O814">
        <v>3</v>
      </c>
      <c r="P814">
        <v>0</v>
      </c>
      <c r="Q814">
        <v>10</v>
      </c>
      <c r="R814">
        <v>4</v>
      </c>
      <c r="S814">
        <v>21</v>
      </c>
      <c r="T814">
        <v>47</v>
      </c>
    </row>
    <row r="815" spans="1:20" x14ac:dyDescent="0.35">
      <c r="A815" s="2" t="s">
        <v>1162</v>
      </c>
      <c r="B815" t="s">
        <v>1170</v>
      </c>
      <c r="C815" t="s">
        <v>1163</v>
      </c>
      <c r="D815" t="s">
        <v>1171</v>
      </c>
      <c r="E815" t="s">
        <v>893</v>
      </c>
      <c r="F815" t="s">
        <v>24</v>
      </c>
      <c r="G815" t="s">
        <v>1172</v>
      </c>
      <c r="H815">
        <v>330</v>
      </c>
      <c r="I815">
        <v>58</v>
      </c>
      <c r="J815">
        <v>1</v>
      </c>
      <c r="K815">
        <v>3</v>
      </c>
      <c r="L815">
        <v>0</v>
      </c>
      <c r="M815">
        <v>0</v>
      </c>
      <c r="N815">
        <v>3</v>
      </c>
      <c r="O815">
        <v>0</v>
      </c>
      <c r="P815">
        <v>0</v>
      </c>
      <c r="Q815">
        <v>4</v>
      </c>
      <c r="R815">
        <v>6</v>
      </c>
      <c r="S815">
        <v>16</v>
      </c>
      <c r="T815">
        <v>75</v>
      </c>
    </row>
    <row r="816" spans="1:20" x14ac:dyDescent="0.35">
      <c r="A816" s="2" t="s">
        <v>1173</v>
      </c>
      <c r="B816" t="s">
        <v>1155</v>
      </c>
      <c r="C816" t="s">
        <v>1174</v>
      </c>
      <c r="D816" t="s">
        <v>1157</v>
      </c>
      <c r="E816" t="s">
        <v>23</v>
      </c>
      <c r="F816" t="s">
        <v>24</v>
      </c>
      <c r="G816" t="s">
        <v>34</v>
      </c>
      <c r="H816">
        <v>180</v>
      </c>
      <c r="I816">
        <v>32</v>
      </c>
      <c r="J816">
        <v>1</v>
      </c>
      <c r="K816">
        <v>2</v>
      </c>
      <c r="L816">
        <v>0</v>
      </c>
      <c r="M816">
        <v>0</v>
      </c>
      <c r="N816">
        <v>1</v>
      </c>
      <c r="O816">
        <v>1</v>
      </c>
      <c r="P816">
        <v>0</v>
      </c>
      <c r="Q816">
        <v>18</v>
      </c>
      <c r="R816">
        <v>1</v>
      </c>
      <c r="S816">
        <v>23</v>
      </c>
      <c r="T816">
        <v>56</v>
      </c>
    </row>
    <row r="817" spans="1:20" x14ac:dyDescent="0.35">
      <c r="A817" s="2" t="s">
        <v>1173</v>
      </c>
      <c r="B817" t="s">
        <v>877</v>
      </c>
      <c r="C817" t="s">
        <v>1174</v>
      </c>
      <c r="D817" t="s">
        <v>878</v>
      </c>
      <c r="E817" t="s">
        <v>23</v>
      </c>
      <c r="F817" t="s">
        <v>24</v>
      </c>
      <c r="G817" t="s">
        <v>34</v>
      </c>
      <c r="H817">
        <v>180</v>
      </c>
      <c r="I817">
        <v>38</v>
      </c>
      <c r="J817">
        <v>2</v>
      </c>
      <c r="K817">
        <v>4</v>
      </c>
      <c r="L817">
        <v>0</v>
      </c>
      <c r="M817">
        <v>0</v>
      </c>
      <c r="N817">
        <v>2</v>
      </c>
      <c r="O817">
        <v>3</v>
      </c>
      <c r="P817">
        <v>0</v>
      </c>
      <c r="Q817">
        <v>18</v>
      </c>
      <c r="R817">
        <v>3</v>
      </c>
      <c r="S817">
        <v>30</v>
      </c>
      <c r="T817">
        <v>70</v>
      </c>
    </row>
    <row r="818" spans="1:20" x14ac:dyDescent="0.35">
      <c r="A818" s="2" t="s">
        <v>1173</v>
      </c>
      <c r="B818" t="s">
        <v>79</v>
      </c>
      <c r="C818" t="s">
        <v>1174</v>
      </c>
      <c r="D818" t="s">
        <v>80</v>
      </c>
      <c r="E818" t="s">
        <v>23</v>
      </c>
      <c r="F818" t="s">
        <v>24</v>
      </c>
      <c r="G818" t="s">
        <v>34</v>
      </c>
      <c r="H818">
        <v>180</v>
      </c>
      <c r="I818">
        <v>30</v>
      </c>
      <c r="J818">
        <v>0</v>
      </c>
      <c r="K818">
        <v>4</v>
      </c>
      <c r="L818">
        <v>0</v>
      </c>
      <c r="M818">
        <v>0</v>
      </c>
      <c r="N818">
        <v>6</v>
      </c>
      <c r="O818">
        <v>4</v>
      </c>
      <c r="P818">
        <v>0</v>
      </c>
      <c r="Q818">
        <v>2</v>
      </c>
      <c r="R818">
        <v>2</v>
      </c>
      <c r="S818">
        <v>18</v>
      </c>
      <c r="T818">
        <v>48</v>
      </c>
    </row>
    <row r="819" spans="1:20" x14ac:dyDescent="0.35">
      <c r="A819" s="2" t="s">
        <v>1173</v>
      </c>
      <c r="B819" t="s">
        <v>1175</v>
      </c>
      <c r="C819" t="s">
        <v>1174</v>
      </c>
      <c r="D819" t="s">
        <v>1176</v>
      </c>
      <c r="E819" t="s">
        <v>23</v>
      </c>
      <c r="F819" t="s">
        <v>24</v>
      </c>
      <c r="G819" t="s">
        <v>34</v>
      </c>
      <c r="H819">
        <v>180</v>
      </c>
      <c r="I819">
        <v>20</v>
      </c>
      <c r="J819">
        <v>0</v>
      </c>
      <c r="K819">
        <v>1</v>
      </c>
      <c r="L819">
        <v>0</v>
      </c>
      <c r="M819">
        <v>0</v>
      </c>
      <c r="N819">
        <v>1</v>
      </c>
      <c r="O819">
        <v>0</v>
      </c>
      <c r="P819">
        <v>0</v>
      </c>
      <c r="Q819">
        <v>2</v>
      </c>
      <c r="R819">
        <v>0</v>
      </c>
      <c r="S819">
        <v>4</v>
      </c>
      <c r="T819">
        <v>24</v>
      </c>
    </row>
    <row r="820" spans="1:20" x14ac:dyDescent="0.35">
      <c r="A820" s="2" t="s">
        <v>1173</v>
      </c>
      <c r="B820" t="s">
        <v>176</v>
      </c>
      <c r="C820" t="s">
        <v>1174</v>
      </c>
      <c r="D820" t="s">
        <v>177</v>
      </c>
      <c r="E820" t="s">
        <v>23</v>
      </c>
      <c r="F820" t="s">
        <v>24</v>
      </c>
      <c r="G820" t="s">
        <v>34</v>
      </c>
      <c r="H820">
        <v>180</v>
      </c>
      <c r="I820">
        <v>70</v>
      </c>
      <c r="J820">
        <v>3</v>
      </c>
      <c r="K820">
        <v>4</v>
      </c>
      <c r="L820">
        <v>0</v>
      </c>
      <c r="M820">
        <v>0</v>
      </c>
      <c r="N820">
        <v>2</v>
      </c>
      <c r="O820">
        <v>2</v>
      </c>
      <c r="P820">
        <v>0</v>
      </c>
      <c r="Q820">
        <v>14</v>
      </c>
      <c r="R820">
        <v>4</v>
      </c>
      <c r="S820">
        <v>26</v>
      </c>
      <c r="T820">
        <v>99</v>
      </c>
    </row>
    <row r="821" spans="1:20" x14ac:dyDescent="0.35">
      <c r="A821" s="2" t="s">
        <v>1173</v>
      </c>
      <c r="B821" t="s">
        <v>1177</v>
      </c>
      <c r="C821" t="s">
        <v>1174</v>
      </c>
      <c r="D821" t="s">
        <v>1178</v>
      </c>
      <c r="E821" t="s">
        <v>23</v>
      </c>
      <c r="F821" t="s">
        <v>24</v>
      </c>
      <c r="G821" t="s">
        <v>34</v>
      </c>
      <c r="H821">
        <v>180</v>
      </c>
      <c r="I821">
        <v>40</v>
      </c>
      <c r="J821">
        <v>2</v>
      </c>
      <c r="K821">
        <v>6</v>
      </c>
      <c r="L821">
        <v>0</v>
      </c>
      <c r="M821">
        <v>0</v>
      </c>
      <c r="N821">
        <v>3</v>
      </c>
      <c r="O821">
        <v>1</v>
      </c>
      <c r="P821">
        <v>0</v>
      </c>
      <c r="Q821">
        <v>20</v>
      </c>
      <c r="R821">
        <v>6</v>
      </c>
      <c r="S821">
        <v>36</v>
      </c>
      <c r="T821">
        <v>78</v>
      </c>
    </row>
    <row r="822" spans="1:20" x14ac:dyDescent="0.35">
      <c r="A822" s="2" t="s">
        <v>1173</v>
      </c>
      <c r="B822" t="s">
        <v>1179</v>
      </c>
      <c r="C822" t="s">
        <v>1174</v>
      </c>
      <c r="D822" t="s">
        <v>1180</v>
      </c>
      <c r="E822" t="s">
        <v>23</v>
      </c>
      <c r="F822" t="s">
        <v>24</v>
      </c>
      <c r="G822" t="s">
        <v>34</v>
      </c>
      <c r="H822">
        <v>180</v>
      </c>
      <c r="I822">
        <v>55</v>
      </c>
      <c r="J822">
        <v>1</v>
      </c>
      <c r="K822">
        <v>3</v>
      </c>
      <c r="L822">
        <v>0</v>
      </c>
      <c r="M822">
        <v>0</v>
      </c>
      <c r="N822">
        <v>2</v>
      </c>
      <c r="O822">
        <v>0</v>
      </c>
      <c r="P822">
        <v>0</v>
      </c>
      <c r="Q822">
        <v>18</v>
      </c>
      <c r="R822">
        <v>1</v>
      </c>
      <c r="S822">
        <v>24</v>
      </c>
      <c r="T822">
        <v>80</v>
      </c>
    </row>
    <row r="823" spans="1:20" x14ac:dyDescent="0.35">
      <c r="A823" s="2" t="s">
        <v>1173</v>
      </c>
      <c r="B823" t="s">
        <v>1181</v>
      </c>
      <c r="C823" t="s">
        <v>1174</v>
      </c>
      <c r="D823" t="s">
        <v>1182</v>
      </c>
      <c r="E823" t="s">
        <v>23</v>
      </c>
      <c r="F823" t="s">
        <v>24</v>
      </c>
      <c r="G823" t="s">
        <v>34</v>
      </c>
      <c r="H823">
        <v>180</v>
      </c>
      <c r="I823">
        <v>22</v>
      </c>
      <c r="J823">
        <v>1</v>
      </c>
      <c r="K823">
        <v>2</v>
      </c>
      <c r="L823">
        <v>0</v>
      </c>
      <c r="M823">
        <v>0</v>
      </c>
      <c r="N823">
        <v>2</v>
      </c>
      <c r="O823">
        <v>2</v>
      </c>
      <c r="P823">
        <v>0</v>
      </c>
      <c r="Q823">
        <v>10</v>
      </c>
      <c r="R823">
        <v>1</v>
      </c>
      <c r="S823">
        <v>17</v>
      </c>
      <c r="T823">
        <v>40</v>
      </c>
    </row>
    <row r="824" spans="1:20" x14ac:dyDescent="0.35">
      <c r="A824" s="2" t="s">
        <v>1173</v>
      </c>
      <c r="B824" t="s">
        <v>885</v>
      </c>
      <c r="C824" t="s">
        <v>1174</v>
      </c>
      <c r="D824" t="s">
        <v>886</v>
      </c>
      <c r="E824" t="s">
        <v>23</v>
      </c>
      <c r="F824" t="s">
        <v>24</v>
      </c>
      <c r="G824" t="s">
        <v>34</v>
      </c>
      <c r="H824">
        <v>180</v>
      </c>
      <c r="I824">
        <v>55</v>
      </c>
      <c r="J824">
        <v>1</v>
      </c>
      <c r="K824">
        <v>4</v>
      </c>
      <c r="L824">
        <v>0</v>
      </c>
      <c r="M824">
        <v>0</v>
      </c>
      <c r="N824">
        <v>5</v>
      </c>
      <c r="O824">
        <v>0</v>
      </c>
      <c r="P824">
        <v>0</v>
      </c>
      <c r="Q824">
        <v>6</v>
      </c>
      <c r="R824">
        <v>3</v>
      </c>
      <c r="S824">
        <v>18</v>
      </c>
      <c r="T824">
        <v>74</v>
      </c>
    </row>
    <row r="825" spans="1:20" x14ac:dyDescent="0.35">
      <c r="A825" s="2" t="s">
        <v>1173</v>
      </c>
      <c r="B825" t="s">
        <v>1122</v>
      </c>
      <c r="C825" t="s">
        <v>1174</v>
      </c>
      <c r="D825" t="s">
        <v>1123</v>
      </c>
      <c r="E825" t="s">
        <v>23</v>
      </c>
      <c r="F825" t="s">
        <v>24</v>
      </c>
      <c r="G825" t="s">
        <v>34</v>
      </c>
      <c r="H825">
        <v>180</v>
      </c>
      <c r="I825">
        <v>68</v>
      </c>
      <c r="J825">
        <v>4</v>
      </c>
      <c r="K825">
        <v>1</v>
      </c>
      <c r="L825">
        <v>0</v>
      </c>
      <c r="M825">
        <v>0</v>
      </c>
      <c r="N825">
        <v>1</v>
      </c>
      <c r="O825">
        <v>0</v>
      </c>
      <c r="P825">
        <v>0</v>
      </c>
      <c r="Q825">
        <v>10</v>
      </c>
      <c r="R825">
        <v>1</v>
      </c>
      <c r="S825">
        <v>13</v>
      </c>
      <c r="T825">
        <v>85</v>
      </c>
    </row>
    <row r="826" spans="1:20" x14ac:dyDescent="0.35">
      <c r="A826" s="2" t="s">
        <v>1173</v>
      </c>
      <c r="B826" t="s">
        <v>887</v>
      </c>
      <c r="C826" t="s">
        <v>1174</v>
      </c>
      <c r="D826" t="s">
        <v>888</v>
      </c>
      <c r="E826" t="s">
        <v>23</v>
      </c>
      <c r="F826" t="s">
        <v>24</v>
      </c>
      <c r="G826" t="s">
        <v>34</v>
      </c>
      <c r="H826">
        <v>180</v>
      </c>
      <c r="I826">
        <v>42</v>
      </c>
      <c r="J826">
        <v>3</v>
      </c>
      <c r="K826">
        <v>4</v>
      </c>
      <c r="L826">
        <v>0</v>
      </c>
      <c r="M826">
        <v>0</v>
      </c>
      <c r="N826">
        <v>2</v>
      </c>
      <c r="O826">
        <v>1</v>
      </c>
      <c r="P826">
        <v>0</v>
      </c>
      <c r="Q826">
        <v>20</v>
      </c>
      <c r="R826">
        <v>2</v>
      </c>
      <c r="S826">
        <v>29</v>
      </c>
      <c r="T826">
        <v>74</v>
      </c>
    </row>
    <row r="827" spans="1:20" x14ac:dyDescent="0.35">
      <c r="A827" s="2" t="s">
        <v>1173</v>
      </c>
      <c r="B827" t="s">
        <v>97</v>
      </c>
      <c r="C827" t="s">
        <v>1174</v>
      </c>
      <c r="D827" t="s">
        <v>98</v>
      </c>
      <c r="E827" t="s">
        <v>23</v>
      </c>
      <c r="F827" t="s">
        <v>24</v>
      </c>
      <c r="G827" t="s">
        <v>34</v>
      </c>
      <c r="H827">
        <v>180</v>
      </c>
      <c r="I827">
        <v>45</v>
      </c>
      <c r="J827">
        <v>2</v>
      </c>
      <c r="K827">
        <v>1</v>
      </c>
      <c r="L827">
        <v>0</v>
      </c>
      <c r="M827">
        <v>0</v>
      </c>
      <c r="N827">
        <v>1</v>
      </c>
      <c r="O827">
        <v>1</v>
      </c>
      <c r="P827">
        <v>0</v>
      </c>
      <c r="Q827">
        <v>8</v>
      </c>
      <c r="R827">
        <v>1</v>
      </c>
      <c r="S827">
        <v>12</v>
      </c>
      <c r="T827">
        <v>59</v>
      </c>
    </row>
    <row r="828" spans="1:20" x14ac:dyDescent="0.35">
      <c r="A828" s="2" t="s">
        <v>1183</v>
      </c>
      <c r="B828" t="s">
        <v>1184</v>
      </c>
      <c r="C828" t="s">
        <v>1185</v>
      </c>
      <c r="D828" t="s">
        <v>1186</v>
      </c>
      <c r="E828" t="s">
        <v>23</v>
      </c>
      <c r="F828" t="s">
        <v>24</v>
      </c>
      <c r="G828" t="s">
        <v>34</v>
      </c>
      <c r="H828">
        <v>180</v>
      </c>
      <c r="I828">
        <v>32</v>
      </c>
      <c r="J828">
        <v>2</v>
      </c>
      <c r="K828">
        <v>1</v>
      </c>
      <c r="L828">
        <v>0</v>
      </c>
      <c r="M828">
        <v>0</v>
      </c>
      <c r="N828">
        <v>1</v>
      </c>
      <c r="O828">
        <v>0</v>
      </c>
      <c r="P828">
        <v>0</v>
      </c>
      <c r="Q828">
        <v>3</v>
      </c>
      <c r="R828">
        <v>1</v>
      </c>
      <c r="S828">
        <v>6</v>
      </c>
      <c r="T828">
        <v>40</v>
      </c>
    </row>
    <row r="829" spans="1:20" x14ac:dyDescent="0.35">
      <c r="A829" s="2" t="s">
        <v>1183</v>
      </c>
      <c r="B829" t="s">
        <v>1074</v>
      </c>
      <c r="C829" t="s">
        <v>1185</v>
      </c>
      <c r="D829" t="s">
        <v>1075</v>
      </c>
      <c r="E829" t="s">
        <v>23</v>
      </c>
      <c r="F829" t="s">
        <v>24</v>
      </c>
      <c r="G829" t="s">
        <v>34</v>
      </c>
      <c r="H829">
        <v>180</v>
      </c>
      <c r="I829">
        <v>60</v>
      </c>
      <c r="J829">
        <v>1</v>
      </c>
      <c r="K829">
        <v>6</v>
      </c>
      <c r="L829">
        <v>0</v>
      </c>
      <c r="M829">
        <v>0</v>
      </c>
      <c r="N829">
        <v>1</v>
      </c>
      <c r="O829">
        <v>4</v>
      </c>
      <c r="P829">
        <v>0</v>
      </c>
      <c r="Q829">
        <v>16</v>
      </c>
      <c r="R829">
        <v>2</v>
      </c>
      <c r="S829">
        <v>29</v>
      </c>
      <c r="T829">
        <v>90</v>
      </c>
    </row>
    <row r="830" spans="1:20" x14ac:dyDescent="0.35">
      <c r="A830" s="2" t="s">
        <v>1183</v>
      </c>
      <c r="B830" t="s">
        <v>1187</v>
      </c>
      <c r="C830" t="s">
        <v>1185</v>
      </c>
      <c r="D830" t="s">
        <v>1188</v>
      </c>
      <c r="E830" t="s">
        <v>23</v>
      </c>
      <c r="F830" t="s">
        <v>24</v>
      </c>
      <c r="G830" t="s">
        <v>34</v>
      </c>
      <c r="H830">
        <v>180</v>
      </c>
      <c r="I830">
        <v>24</v>
      </c>
      <c r="J830">
        <v>1</v>
      </c>
      <c r="K830">
        <v>3</v>
      </c>
      <c r="L830">
        <v>0</v>
      </c>
      <c r="M830">
        <v>0</v>
      </c>
      <c r="N830">
        <v>3</v>
      </c>
      <c r="O830">
        <v>3</v>
      </c>
      <c r="P830">
        <v>0</v>
      </c>
      <c r="Q830">
        <v>5</v>
      </c>
      <c r="R830">
        <v>2</v>
      </c>
      <c r="S830">
        <v>16</v>
      </c>
      <c r="T830">
        <v>41</v>
      </c>
    </row>
    <row r="831" spans="1:20" x14ac:dyDescent="0.35">
      <c r="A831" s="2" t="s">
        <v>1183</v>
      </c>
      <c r="B831" t="s">
        <v>977</v>
      </c>
      <c r="C831" t="s">
        <v>1185</v>
      </c>
      <c r="D831" t="s">
        <v>978</v>
      </c>
      <c r="E831" t="s">
        <v>893</v>
      </c>
      <c r="F831" t="s">
        <v>24</v>
      </c>
      <c r="G831" t="s">
        <v>894</v>
      </c>
      <c r="H831">
        <v>300</v>
      </c>
      <c r="I831">
        <v>20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20</v>
      </c>
    </row>
    <row r="832" spans="1:20" x14ac:dyDescent="0.35">
      <c r="A832" s="2" t="s">
        <v>1189</v>
      </c>
      <c r="B832" t="s">
        <v>20</v>
      </c>
      <c r="C832" t="s">
        <v>1190</v>
      </c>
      <c r="D832" t="s">
        <v>22</v>
      </c>
      <c r="E832" t="s">
        <v>23</v>
      </c>
      <c r="F832" t="s">
        <v>24</v>
      </c>
      <c r="G832" t="s">
        <v>25</v>
      </c>
      <c r="H832">
        <v>240</v>
      </c>
      <c r="I832">
        <v>65</v>
      </c>
      <c r="J832">
        <v>1</v>
      </c>
      <c r="K832">
        <v>7</v>
      </c>
      <c r="L832">
        <v>0</v>
      </c>
      <c r="M832">
        <v>0</v>
      </c>
      <c r="N832">
        <v>5</v>
      </c>
      <c r="O832">
        <v>3</v>
      </c>
      <c r="P832">
        <v>0</v>
      </c>
      <c r="Q832">
        <v>3</v>
      </c>
      <c r="R832">
        <v>6</v>
      </c>
      <c r="S832">
        <v>24</v>
      </c>
      <c r="T832">
        <v>90</v>
      </c>
    </row>
    <row r="833" spans="1:20" x14ac:dyDescent="0.35">
      <c r="A833" s="2" t="s">
        <v>1162</v>
      </c>
      <c r="B833" t="s">
        <v>1010</v>
      </c>
      <c r="C833" t="s">
        <v>1163</v>
      </c>
      <c r="D833" t="s">
        <v>1011</v>
      </c>
      <c r="E833" t="s">
        <v>23</v>
      </c>
      <c r="F833" t="s">
        <v>24</v>
      </c>
      <c r="G833" t="s">
        <v>34</v>
      </c>
      <c r="H833">
        <v>180</v>
      </c>
      <c r="I833">
        <v>20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20</v>
      </c>
    </row>
    <row r="834" spans="1:20" x14ac:dyDescent="0.35">
      <c r="A834" s="2" t="s">
        <v>1191</v>
      </c>
      <c r="B834" t="s">
        <v>605</v>
      </c>
      <c r="C834" t="s">
        <v>1192</v>
      </c>
      <c r="D834" t="s">
        <v>606</v>
      </c>
      <c r="E834" t="s">
        <v>23</v>
      </c>
      <c r="F834" t="s">
        <v>24</v>
      </c>
      <c r="G834" t="s">
        <v>34</v>
      </c>
      <c r="H834">
        <v>180</v>
      </c>
      <c r="I834">
        <v>50</v>
      </c>
      <c r="J834">
        <v>3</v>
      </c>
      <c r="K834">
        <v>1</v>
      </c>
      <c r="L834">
        <v>0</v>
      </c>
      <c r="M834">
        <v>0</v>
      </c>
      <c r="N834">
        <v>1</v>
      </c>
      <c r="O834">
        <v>0</v>
      </c>
      <c r="P834">
        <v>0</v>
      </c>
      <c r="Q834">
        <v>4</v>
      </c>
      <c r="R834">
        <v>1</v>
      </c>
      <c r="S834">
        <v>7</v>
      </c>
      <c r="T834">
        <v>60</v>
      </c>
    </row>
    <row r="835" spans="1:20" x14ac:dyDescent="0.35">
      <c r="A835" s="2" t="s">
        <v>1191</v>
      </c>
      <c r="B835" t="s">
        <v>1078</v>
      </c>
      <c r="C835" t="s">
        <v>1192</v>
      </c>
      <c r="D835" t="s">
        <v>1079</v>
      </c>
      <c r="E835" t="s">
        <v>23</v>
      </c>
      <c r="F835" t="s">
        <v>24</v>
      </c>
      <c r="G835" t="s">
        <v>34</v>
      </c>
      <c r="H835">
        <v>180</v>
      </c>
      <c r="I835">
        <v>50</v>
      </c>
      <c r="J835">
        <v>3</v>
      </c>
      <c r="K835">
        <v>1</v>
      </c>
      <c r="L835">
        <v>0</v>
      </c>
      <c r="M835">
        <v>0</v>
      </c>
      <c r="N835">
        <v>1</v>
      </c>
      <c r="O835">
        <v>0</v>
      </c>
      <c r="P835">
        <v>0</v>
      </c>
      <c r="Q835">
        <v>4</v>
      </c>
      <c r="R835">
        <v>1</v>
      </c>
      <c r="S835">
        <v>7</v>
      </c>
      <c r="T835">
        <v>60</v>
      </c>
    </row>
    <row r="836" spans="1:20" x14ac:dyDescent="0.35">
      <c r="A836" s="2" t="s">
        <v>1191</v>
      </c>
      <c r="B836" t="s">
        <v>891</v>
      </c>
      <c r="C836" t="s">
        <v>1192</v>
      </c>
      <c r="D836" t="s">
        <v>892</v>
      </c>
      <c r="E836" t="s">
        <v>893</v>
      </c>
      <c r="F836" t="s">
        <v>24</v>
      </c>
      <c r="G836" t="s">
        <v>1193</v>
      </c>
      <c r="H836">
        <v>300</v>
      </c>
      <c r="I836">
        <v>209</v>
      </c>
      <c r="J836">
        <v>16</v>
      </c>
      <c r="K836">
        <v>16</v>
      </c>
      <c r="L836">
        <v>0</v>
      </c>
      <c r="M836">
        <v>0</v>
      </c>
      <c r="N836">
        <v>6</v>
      </c>
      <c r="O836">
        <v>0</v>
      </c>
      <c r="P836">
        <v>0</v>
      </c>
      <c r="Q836">
        <v>26</v>
      </c>
      <c r="R836">
        <v>6</v>
      </c>
      <c r="S836">
        <v>54</v>
      </c>
      <c r="T836">
        <v>279</v>
      </c>
    </row>
    <row r="837" spans="1:20" x14ac:dyDescent="0.35">
      <c r="A837" s="2" t="s">
        <v>1194</v>
      </c>
      <c r="B837" t="s">
        <v>1195</v>
      </c>
      <c r="C837" t="s">
        <v>1196</v>
      </c>
      <c r="D837" t="s">
        <v>1197</v>
      </c>
      <c r="E837" t="s">
        <v>23</v>
      </c>
      <c r="F837" t="s">
        <v>24</v>
      </c>
      <c r="G837" t="s">
        <v>145</v>
      </c>
      <c r="H837">
        <v>180</v>
      </c>
      <c r="I837">
        <v>73</v>
      </c>
      <c r="J837">
        <v>0</v>
      </c>
      <c r="K837">
        <v>4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4</v>
      </c>
      <c r="T837">
        <v>77</v>
      </c>
    </row>
    <row r="838" spans="1:20" x14ac:dyDescent="0.35">
      <c r="A838" s="2" t="s">
        <v>1194</v>
      </c>
      <c r="B838" t="s">
        <v>1198</v>
      </c>
      <c r="C838" t="s">
        <v>1196</v>
      </c>
      <c r="D838" t="s">
        <v>1199</v>
      </c>
      <c r="E838" t="s">
        <v>23</v>
      </c>
      <c r="F838" t="s">
        <v>24</v>
      </c>
      <c r="G838" t="s">
        <v>145</v>
      </c>
      <c r="H838">
        <v>180</v>
      </c>
      <c r="I838">
        <v>30</v>
      </c>
      <c r="J838">
        <v>0</v>
      </c>
      <c r="K838">
        <v>2</v>
      </c>
      <c r="L838">
        <v>0</v>
      </c>
      <c r="M838">
        <v>0</v>
      </c>
      <c r="N838">
        <v>1</v>
      </c>
      <c r="O838">
        <v>0</v>
      </c>
      <c r="P838">
        <v>0</v>
      </c>
      <c r="Q838">
        <v>4</v>
      </c>
      <c r="R838">
        <v>3</v>
      </c>
      <c r="S838">
        <v>10</v>
      </c>
      <c r="T838">
        <v>40</v>
      </c>
    </row>
    <row r="839" spans="1:20" x14ac:dyDescent="0.35">
      <c r="A839" s="2" t="s">
        <v>1194</v>
      </c>
      <c r="B839" t="s">
        <v>1200</v>
      </c>
      <c r="C839" t="s">
        <v>1196</v>
      </c>
      <c r="D839" t="s">
        <v>1201</v>
      </c>
      <c r="E839" t="s">
        <v>23</v>
      </c>
      <c r="F839" t="s">
        <v>24</v>
      </c>
      <c r="G839" t="s">
        <v>145</v>
      </c>
      <c r="H839">
        <v>180</v>
      </c>
      <c r="I839">
        <v>54</v>
      </c>
      <c r="J839">
        <v>0</v>
      </c>
      <c r="K839">
        <v>3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3</v>
      </c>
      <c r="T839">
        <v>57</v>
      </c>
    </row>
    <row r="840" spans="1:20" x14ac:dyDescent="0.35">
      <c r="A840" s="2" t="s">
        <v>1194</v>
      </c>
      <c r="B840" t="s">
        <v>573</v>
      </c>
      <c r="C840" t="s">
        <v>1196</v>
      </c>
      <c r="D840" t="s">
        <v>574</v>
      </c>
      <c r="E840" t="s">
        <v>23</v>
      </c>
      <c r="F840" t="s">
        <v>24</v>
      </c>
      <c r="G840" t="s">
        <v>145</v>
      </c>
      <c r="H840">
        <v>180</v>
      </c>
      <c r="I840">
        <v>84</v>
      </c>
      <c r="J840">
        <v>0</v>
      </c>
      <c r="K840">
        <v>5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5</v>
      </c>
      <c r="T840">
        <v>89</v>
      </c>
    </row>
    <row r="841" spans="1:20" x14ac:dyDescent="0.35">
      <c r="A841" s="2" t="s">
        <v>1194</v>
      </c>
      <c r="B841" t="s">
        <v>1202</v>
      </c>
      <c r="C841" t="s">
        <v>1196</v>
      </c>
      <c r="D841" t="s">
        <v>1203</v>
      </c>
      <c r="E841" t="s">
        <v>23</v>
      </c>
      <c r="F841" t="s">
        <v>24</v>
      </c>
      <c r="G841" t="s">
        <v>145</v>
      </c>
      <c r="H841">
        <v>180</v>
      </c>
      <c r="I841">
        <v>55</v>
      </c>
      <c r="J841">
        <v>0</v>
      </c>
      <c r="K841">
        <v>4</v>
      </c>
      <c r="L841">
        <v>0</v>
      </c>
      <c r="M841">
        <v>0</v>
      </c>
      <c r="N841">
        <v>1</v>
      </c>
      <c r="O841">
        <v>0</v>
      </c>
      <c r="P841">
        <v>0</v>
      </c>
      <c r="Q841">
        <v>4</v>
      </c>
      <c r="R841">
        <v>2</v>
      </c>
      <c r="S841">
        <v>11</v>
      </c>
      <c r="T841">
        <v>66</v>
      </c>
    </row>
    <row r="842" spans="1:20" x14ac:dyDescent="0.35">
      <c r="A842" s="2" t="s">
        <v>1194</v>
      </c>
      <c r="B842" t="s">
        <v>1204</v>
      </c>
      <c r="C842" t="s">
        <v>1196</v>
      </c>
      <c r="D842" t="s">
        <v>1205</v>
      </c>
      <c r="E842" t="s">
        <v>23</v>
      </c>
      <c r="F842" t="s">
        <v>24</v>
      </c>
      <c r="G842" t="s">
        <v>145</v>
      </c>
      <c r="H842">
        <v>180</v>
      </c>
      <c r="I842">
        <v>55</v>
      </c>
      <c r="J842">
        <v>0</v>
      </c>
      <c r="K842">
        <v>4</v>
      </c>
      <c r="L842">
        <v>0</v>
      </c>
      <c r="M842">
        <v>0</v>
      </c>
      <c r="N842">
        <v>1</v>
      </c>
      <c r="O842">
        <v>0</v>
      </c>
      <c r="P842">
        <v>0</v>
      </c>
      <c r="Q842">
        <v>4</v>
      </c>
      <c r="R842">
        <v>2</v>
      </c>
      <c r="S842">
        <v>11</v>
      </c>
      <c r="T842">
        <v>66</v>
      </c>
    </row>
    <row r="843" spans="1:20" x14ac:dyDescent="0.35">
      <c r="A843" s="2" t="s">
        <v>1194</v>
      </c>
      <c r="B843" t="s">
        <v>1206</v>
      </c>
      <c r="C843" t="s">
        <v>1196</v>
      </c>
      <c r="D843" t="s">
        <v>1207</v>
      </c>
      <c r="E843" t="s">
        <v>23</v>
      </c>
      <c r="F843" t="s">
        <v>24</v>
      </c>
      <c r="G843" t="s">
        <v>564</v>
      </c>
      <c r="H843">
        <v>240</v>
      </c>
      <c r="I843">
        <v>55</v>
      </c>
      <c r="J843">
        <v>0</v>
      </c>
      <c r="K843">
        <v>4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4</v>
      </c>
      <c r="R843">
        <v>2</v>
      </c>
      <c r="S843">
        <v>10</v>
      </c>
      <c r="T843">
        <v>65</v>
      </c>
    </row>
    <row r="844" spans="1:20" x14ac:dyDescent="0.35">
      <c r="A844" s="2" t="s">
        <v>1208</v>
      </c>
      <c r="B844" t="s">
        <v>932</v>
      </c>
      <c r="C844" t="s">
        <v>1209</v>
      </c>
      <c r="D844" t="s">
        <v>934</v>
      </c>
      <c r="E844" t="s">
        <v>23</v>
      </c>
      <c r="F844" t="s">
        <v>24</v>
      </c>
      <c r="G844" t="s">
        <v>34</v>
      </c>
      <c r="H844">
        <v>180</v>
      </c>
      <c r="I844">
        <v>174</v>
      </c>
      <c r="J844">
        <v>8</v>
      </c>
      <c r="K844">
        <v>13</v>
      </c>
      <c r="L844">
        <v>0</v>
      </c>
      <c r="M844">
        <v>0</v>
      </c>
      <c r="N844">
        <v>2</v>
      </c>
      <c r="O844">
        <v>0</v>
      </c>
      <c r="P844">
        <v>0</v>
      </c>
      <c r="Q844">
        <v>5</v>
      </c>
      <c r="R844">
        <v>33</v>
      </c>
      <c r="S844">
        <v>53</v>
      </c>
      <c r="T844">
        <v>235</v>
      </c>
    </row>
    <row r="845" spans="1:20" x14ac:dyDescent="0.35">
      <c r="A845" s="2" t="s">
        <v>1208</v>
      </c>
      <c r="B845" t="s">
        <v>971</v>
      </c>
      <c r="C845" t="s">
        <v>1209</v>
      </c>
      <c r="D845" t="s">
        <v>972</v>
      </c>
      <c r="E845" t="s">
        <v>23</v>
      </c>
      <c r="F845" t="s">
        <v>24</v>
      </c>
      <c r="G845" t="s">
        <v>34</v>
      </c>
      <c r="H845">
        <v>180</v>
      </c>
      <c r="I845">
        <v>70</v>
      </c>
      <c r="J845">
        <v>5</v>
      </c>
      <c r="K845">
        <v>5</v>
      </c>
      <c r="L845">
        <v>0</v>
      </c>
      <c r="M845">
        <v>0</v>
      </c>
      <c r="N845">
        <v>1</v>
      </c>
      <c r="O845">
        <v>0</v>
      </c>
      <c r="P845">
        <v>0</v>
      </c>
      <c r="Q845">
        <v>5</v>
      </c>
      <c r="R845">
        <v>13</v>
      </c>
      <c r="S845">
        <v>24</v>
      </c>
      <c r="T845">
        <v>99</v>
      </c>
    </row>
    <row r="846" spans="1:20" x14ac:dyDescent="0.35">
      <c r="A846" s="2" t="s">
        <v>1208</v>
      </c>
      <c r="B846" t="s">
        <v>1210</v>
      </c>
      <c r="C846" t="s">
        <v>1209</v>
      </c>
      <c r="D846" t="s">
        <v>1211</v>
      </c>
      <c r="E846" t="s">
        <v>23</v>
      </c>
      <c r="F846" t="s">
        <v>24</v>
      </c>
      <c r="G846" t="s">
        <v>34</v>
      </c>
      <c r="H846">
        <v>180</v>
      </c>
      <c r="I846">
        <v>43</v>
      </c>
      <c r="J846">
        <v>3</v>
      </c>
      <c r="K846">
        <v>3</v>
      </c>
      <c r="L846">
        <v>0</v>
      </c>
      <c r="M846">
        <v>0</v>
      </c>
      <c r="N846">
        <v>1</v>
      </c>
      <c r="O846">
        <v>0</v>
      </c>
      <c r="P846">
        <v>0</v>
      </c>
      <c r="Q846">
        <v>5</v>
      </c>
      <c r="R846">
        <v>5</v>
      </c>
      <c r="S846">
        <v>14</v>
      </c>
      <c r="T846">
        <v>60</v>
      </c>
    </row>
    <row r="847" spans="1:20" x14ac:dyDescent="0.35">
      <c r="A847" s="2" t="s">
        <v>1208</v>
      </c>
      <c r="B847" t="s">
        <v>1212</v>
      </c>
      <c r="C847" t="s">
        <v>1209</v>
      </c>
      <c r="D847" t="s">
        <v>1213</v>
      </c>
      <c r="E847" t="s">
        <v>23</v>
      </c>
      <c r="F847" t="s">
        <v>24</v>
      </c>
      <c r="G847" t="s">
        <v>34</v>
      </c>
      <c r="H847">
        <v>180</v>
      </c>
      <c r="I847">
        <v>30</v>
      </c>
      <c r="J847">
        <v>3</v>
      </c>
      <c r="K847">
        <v>3</v>
      </c>
      <c r="L847">
        <v>0</v>
      </c>
      <c r="M847">
        <v>0</v>
      </c>
      <c r="N847">
        <v>1</v>
      </c>
      <c r="O847">
        <v>0</v>
      </c>
      <c r="P847">
        <v>0</v>
      </c>
      <c r="Q847">
        <v>5</v>
      </c>
      <c r="R847">
        <v>5</v>
      </c>
      <c r="S847">
        <v>14</v>
      </c>
      <c r="T847">
        <v>47</v>
      </c>
    </row>
    <row r="848" spans="1:20" x14ac:dyDescent="0.35">
      <c r="A848" s="2" t="s">
        <v>1208</v>
      </c>
      <c r="B848" t="s">
        <v>1020</v>
      </c>
      <c r="C848" t="s">
        <v>1209</v>
      </c>
      <c r="D848" t="s">
        <v>1021</v>
      </c>
      <c r="E848" t="s">
        <v>23</v>
      </c>
      <c r="F848" t="s">
        <v>24</v>
      </c>
      <c r="G848" t="s">
        <v>34</v>
      </c>
      <c r="H848">
        <v>180</v>
      </c>
      <c r="I848">
        <v>40</v>
      </c>
      <c r="J848">
        <v>3</v>
      </c>
      <c r="K848">
        <v>3</v>
      </c>
      <c r="L848">
        <v>0</v>
      </c>
      <c r="M848">
        <v>0</v>
      </c>
      <c r="N848">
        <v>2</v>
      </c>
      <c r="O848">
        <v>0</v>
      </c>
      <c r="P848">
        <v>0</v>
      </c>
      <c r="Q848">
        <v>5</v>
      </c>
      <c r="R848">
        <v>6</v>
      </c>
      <c r="S848">
        <v>16</v>
      </c>
      <c r="T848">
        <v>59</v>
      </c>
    </row>
    <row r="849" spans="1:20" x14ac:dyDescent="0.35">
      <c r="A849" s="2" t="s">
        <v>1208</v>
      </c>
      <c r="B849" t="s">
        <v>1214</v>
      </c>
      <c r="C849" t="s">
        <v>1209</v>
      </c>
      <c r="D849" t="s">
        <v>1215</v>
      </c>
      <c r="E849" t="s">
        <v>23</v>
      </c>
      <c r="F849" t="s">
        <v>24</v>
      </c>
      <c r="G849" t="s">
        <v>34</v>
      </c>
      <c r="H849">
        <v>180</v>
      </c>
      <c r="I849">
        <v>20</v>
      </c>
      <c r="J849">
        <v>2</v>
      </c>
      <c r="K849">
        <v>2</v>
      </c>
      <c r="L849">
        <v>0</v>
      </c>
      <c r="M849">
        <v>0</v>
      </c>
      <c r="N849">
        <v>1</v>
      </c>
      <c r="O849">
        <v>0</v>
      </c>
      <c r="P849">
        <v>0</v>
      </c>
      <c r="Q849">
        <v>4</v>
      </c>
      <c r="R849">
        <v>1</v>
      </c>
      <c r="S849">
        <v>8</v>
      </c>
      <c r="T849">
        <v>30</v>
      </c>
    </row>
    <row r="850" spans="1:20" x14ac:dyDescent="0.35">
      <c r="A850" s="2" t="s">
        <v>1208</v>
      </c>
      <c r="B850" t="s">
        <v>88</v>
      </c>
      <c r="C850" t="s">
        <v>1209</v>
      </c>
      <c r="D850" t="s">
        <v>90</v>
      </c>
      <c r="E850" t="s">
        <v>23</v>
      </c>
      <c r="F850" t="s">
        <v>24</v>
      </c>
      <c r="G850" t="s">
        <v>34</v>
      </c>
      <c r="H850">
        <v>180</v>
      </c>
      <c r="I850">
        <v>105</v>
      </c>
      <c r="J850">
        <v>8</v>
      </c>
      <c r="K850">
        <v>8</v>
      </c>
      <c r="L850">
        <v>0</v>
      </c>
      <c r="M850">
        <v>0</v>
      </c>
      <c r="N850">
        <v>2</v>
      </c>
      <c r="O850">
        <v>0</v>
      </c>
      <c r="P850">
        <v>0</v>
      </c>
      <c r="Q850">
        <v>10</v>
      </c>
      <c r="R850">
        <v>19</v>
      </c>
      <c r="S850">
        <v>39</v>
      </c>
      <c r="T850">
        <v>152</v>
      </c>
    </row>
    <row r="851" spans="1:20" x14ac:dyDescent="0.35">
      <c r="A851" s="2" t="s">
        <v>1208</v>
      </c>
      <c r="B851" t="s">
        <v>1216</v>
      </c>
      <c r="C851" t="s">
        <v>1209</v>
      </c>
      <c r="D851" t="s">
        <v>1217</v>
      </c>
      <c r="E851" t="s">
        <v>23</v>
      </c>
      <c r="F851" t="s">
        <v>24</v>
      </c>
      <c r="G851" t="s">
        <v>34</v>
      </c>
      <c r="H851">
        <v>180</v>
      </c>
      <c r="I851">
        <v>30</v>
      </c>
      <c r="J851">
        <v>2</v>
      </c>
      <c r="K851">
        <v>2</v>
      </c>
      <c r="L851">
        <v>0</v>
      </c>
      <c r="M851">
        <v>0</v>
      </c>
      <c r="N851">
        <v>1</v>
      </c>
      <c r="O851">
        <v>0</v>
      </c>
      <c r="P851">
        <v>0</v>
      </c>
      <c r="Q851">
        <v>5</v>
      </c>
      <c r="R851">
        <v>5</v>
      </c>
      <c r="S851">
        <v>13</v>
      </c>
      <c r="T851">
        <v>45</v>
      </c>
    </row>
    <row r="852" spans="1:20" x14ac:dyDescent="0.35">
      <c r="A852" s="2" t="s">
        <v>1208</v>
      </c>
      <c r="B852" t="s">
        <v>1022</v>
      </c>
      <c r="C852" t="s">
        <v>1209</v>
      </c>
      <c r="D852" t="s">
        <v>1023</v>
      </c>
      <c r="E852" t="s">
        <v>23</v>
      </c>
      <c r="F852" t="s">
        <v>24</v>
      </c>
      <c r="G852" t="s">
        <v>34</v>
      </c>
      <c r="H852">
        <v>180</v>
      </c>
      <c r="I852">
        <v>40</v>
      </c>
      <c r="J852">
        <v>3</v>
      </c>
      <c r="K852">
        <v>3</v>
      </c>
      <c r="L852">
        <v>0</v>
      </c>
      <c r="M852">
        <v>0</v>
      </c>
      <c r="N852">
        <v>2</v>
      </c>
      <c r="O852">
        <v>0</v>
      </c>
      <c r="P852">
        <v>0</v>
      </c>
      <c r="Q852">
        <v>5</v>
      </c>
      <c r="R852">
        <v>6</v>
      </c>
      <c r="S852">
        <v>16</v>
      </c>
      <c r="T852">
        <v>59</v>
      </c>
    </row>
    <row r="853" spans="1:20" x14ac:dyDescent="0.35">
      <c r="A853" s="2" t="s">
        <v>1208</v>
      </c>
      <c r="B853" t="s">
        <v>1024</v>
      </c>
      <c r="C853" t="s">
        <v>1209</v>
      </c>
      <c r="D853" t="s">
        <v>1025</v>
      </c>
      <c r="E853" t="s">
        <v>23</v>
      </c>
      <c r="F853" t="s">
        <v>24</v>
      </c>
      <c r="G853" t="s">
        <v>34</v>
      </c>
      <c r="H853">
        <v>180</v>
      </c>
      <c r="I853">
        <v>72</v>
      </c>
      <c r="J853">
        <v>6</v>
      </c>
      <c r="K853">
        <v>6</v>
      </c>
      <c r="L853">
        <v>0</v>
      </c>
      <c r="M853">
        <v>0</v>
      </c>
      <c r="N853">
        <v>1</v>
      </c>
      <c r="O853">
        <v>0</v>
      </c>
      <c r="P853">
        <v>0</v>
      </c>
      <c r="Q853">
        <v>5</v>
      </c>
      <c r="R853">
        <v>13</v>
      </c>
      <c r="S853">
        <v>25</v>
      </c>
      <c r="T853">
        <v>103</v>
      </c>
    </row>
    <row r="854" spans="1:20" x14ac:dyDescent="0.35">
      <c r="A854" s="2" t="s">
        <v>1208</v>
      </c>
      <c r="B854" t="s">
        <v>1032</v>
      </c>
      <c r="C854" t="s">
        <v>1209</v>
      </c>
      <c r="D854" t="s">
        <v>1033</v>
      </c>
      <c r="E854" t="s">
        <v>23</v>
      </c>
      <c r="F854" t="s">
        <v>24</v>
      </c>
      <c r="G854" t="s">
        <v>34</v>
      </c>
      <c r="H854">
        <v>180</v>
      </c>
      <c r="I854">
        <v>50</v>
      </c>
      <c r="J854">
        <v>4</v>
      </c>
      <c r="K854">
        <v>4</v>
      </c>
      <c r="L854">
        <v>0</v>
      </c>
      <c r="M854">
        <v>0</v>
      </c>
      <c r="N854">
        <v>1</v>
      </c>
      <c r="O854">
        <v>0</v>
      </c>
      <c r="P854">
        <v>0</v>
      </c>
      <c r="Q854">
        <v>5</v>
      </c>
      <c r="R854">
        <v>9</v>
      </c>
      <c r="S854">
        <v>19</v>
      </c>
      <c r="T854">
        <v>73</v>
      </c>
    </row>
    <row r="855" spans="1:20" x14ac:dyDescent="0.35">
      <c r="A855" s="2" t="s">
        <v>1208</v>
      </c>
      <c r="B855" t="s">
        <v>1218</v>
      </c>
      <c r="C855" t="s">
        <v>1209</v>
      </c>
      <c r="D855" t="s">
        <v>1219</v>
      </c>
      <c r="E855" t="s">
        <v>23</v>
      </c>
      <c r="F855" t="s">
        <v>24</v>
      </c>
      <c r="G855" t="s">
        <v>34</v>
      </c>
      <c r="H855">
        <v>180</v>
      </c>
      <c r="I855">
        <v>77</v>
      </c>
      <c r="J855">
        <v>6</v>
      </c>
      <c r="K855">
        <v>6</v>
      </c>
      <c r="L855">
        <v>0</v>
      </c>
      <c r="M855">
        <v>0</v>
      </c>
      <c r="N855">
        <v>1</v>
      </c>
      <c r="O855">
        <v>0</v>
      </c>
      <c r="P855">
        <v>0</v>
      </c>
      <c r="Q855">
        <v>5</v>
      </c>
      <c r="R855">
        <v>15</v>
      </c>
      <c r="S855">
        <v>27</v>
      </c>
      <c r="T855">
        <v>110</v>
      </c>
    </row>
    <row r="856" spans="1:20" x14ac:dyDescent="0.35">
      <c r="A856" s="2" t="s">
        <v>1208</v>
      </c>
      <c r="B856" t="s">
        <v>1220</v>
      </c>
      <c r="C856" t="s">
        <v>1209</v>
      </c>
      <c r="D856" t="s">
        <v>1221</v>
      </c>
      <c r="E856" t="s">
        <v>23</v>
      </c>
      <c r="F856" t="s">
        <v>24</v>
      </c>
      <c r="G856" t="s">
        <v>34</v>
      </c>
      <c r="H856">
        <v>180</v>
      </c>
      <c r="I856">
        <v>23</v>
      </c>
      <c r="J856">
        <v>2</v>
      </c>
      <c r="K856">
        <v>2</v>
      </c>
      <c r="L856">
        <v>0</v>
      </c>
      <c r="M856">
        <v>0</v>
      </c>
      <c r="N856">
        <v>1</v>
      </c>
      <c r="O856">
        <v>0</v>
      </c>
      <c r="P856">
        <v>0</v>
      </c>
      <c r="Q856">
        <v>5</v>
      </c>
      <c r="R856">
        <v>4</v>
      </c>
      <c r="S856">
        <v>12</v>
      </c>
      <c r="T856">
        <v>37</v>
      </c>
    </row>
    <row r="857" spans="1:20" x14ac:dyDescent="0.35">
      <c r="A857" s="2" t="s">
        <v>1208</v>
      </c>
      <c r="B857" t="s">
        <v>1040</v>
      </c>
      <c r="C857" t="s">
        <v>1209</v>
      </c>
      <c r="D857" t="s">
        <v>1041</v>
      </c>
      <c r="E857" t="s">
        <v>23</v>
      </c>
      <c r="F857" t="s">
        <v>24</v>
      </c>
      <c r="G857" t="s">
        <v>34</v>
      </c>
      <c r="H857">
        <v>180</v>
      </c>
      <c r="I857">
        <v>27</v>
      </c>
      <c r="J857">
        <v>2</v>
      </c>
      <c r="K857">
        <v>2</v>
      </c>
      <c r="L857">
        <v>0</v>
      </c>
      <c r="M857">
        <v>0</v>
      </c>
      <c r="N857">
        <v>1</v>
      </c>
      <c r="O857">
        <v>0</v>
      </c>
      <c r="P857">
        <v>0</v>
      </c>
      <c r="Q857">
        <v>5</v>
      </c>
      <c r="R857">
        <v>4</v>
      </c>
      <c r="S857">
        <v>12</v>
      </c>
      <c r="T857">
        <v>41</v>
      </c>
    </row>
    <row r="858" spans="1:20" x14ac:dyDescent="0.35">
      <c r="A858" s="2" t="s">
        <v>1208</v>
      </c>
      <c r="B858" t="s">
        <v>1222</v>
      </c>
      <c r="C858" t="s">
        <v>1209</v>
      </c>
      <c r="D858" t="s">
        <v>1223</v>
      </c>
      <c r="E858" t="s">
        <v>23</v>
      </c>
      <c r="F858" t="s">
        <v>24</v>
      </c>
      <c r="G858" t="s">
        <v>34</v>
      </c>
      <c r="H858">
        <v>180</v>
      </c>
      <c r="I858">
        <v>21</v>
      </c>
      <c r="J858">
        <v>2</v>
      </c>
      <c r="K858">
        <v>2</v>
      </c>
      <c r="L858">
        <v>0</v>
      </c>
      <c r="M858">
        <v>0</v>
      </c>
      <c r="N858">
        <v>1</v>
      </c>
      <c r="O858">
        <v>0</v>
      </c>
      <c r="P858">
        <v>0</v>
      </c>
      <c r="Q858">
        <v>4</v>
      </c>
      <c r="R858">
        <v>2</v>
      </c>
      <c r="S858">
        <v>9</v>
      </c>
      <c r="T858">
        <v>32</v>
      </c>
    </row>
    <row r="859" spans="1:20" x14ac:dyDescent="0.35">
      <c r="A859" s="2" t="s">
        <v>1208</v>
      </c>
      <c r="B859" t="s">
        <v>1224</v>
      </c>
      <c r="C859" t="s">
        <v>1209</v>
      </c>
      <c r="D859" t="s">
        <v>1225</v>
      </c>
      <c r="E859" t="s">
        <v>23</v>
      </c>
      <c r="F859" t="s">
        <v>24</v>
      </c>
      <c r="G859" t="s">
        <v>34</v>
      </c>
      <c r="H859">
        <v>180</v>
      </c>
      <c r="I859">
        <v>65</v>
      </c>
      <c r="J859">
        <v>5</v>
      </c>
      <c r="K859">
        <v>5</v>
      </c>
      <c r="L859">
        <v>0</v>
      </c>
      <c r="M859">
        <v>0</v>
      </c>
      <c r="N859">
        <v>2</v>
      </c>
      <c r="O859">
        <v>0</v>
      </c>
      <c r="P859">
        <v>0</v>
      </c>
      <c r="Q859">
        <v>5</v>
      </c>
      <c r="R859">
        <v>11</v>
      </c>
      <c r="S859">
        <v>23</v>
      </c>
      <c r="T859">
        <v>93</v>
      </c>
    </row>
    <row r="860" spans="1:20" x14ac:dyDescent="0.35">
      <c r="A860" s="2" t="s">
        <v>1226</v>
      </c>
      <c r="B860" t="s">
        <v>1118</v>
      </c>
      <c r="C860" t="s">
        <v>1227</v>
      </c>
      <c r="D860" t="s">
        <v>1119</v>
      </c>
      <c r="E860" t="s">
        <v>23</v>
      </c>
      <c r="F860" t="s">
        <v>24</v>
      </c>
      <c r="G860" t="s">
        <v>25</v>
      </c>
      <c r="H860">
        <v>240</v>
      </c>
      <c r="I860">
        <v>445</v>
      </c>
      <c r="J860">
        <v>31</v>
      </c>
      <c r="K860">
        <v>38</v>
      </c>
      <c r="L860">
        <v>0</v>
      </c>
      <c r="M860">
        <v>0</v>
      </c>
      <c r="N860">
        <v>6</v>
      </c>
      <c r="O860">
        <v>0</v>
      </c>
      <c r="P860">
        <v>0</v>
      </c>
      <c r="Q860">
        <v>70</v>
      </c>
      <c r="R860">
        <v>10</v>
      </c>
      <c r="S860">
        <v>124</v>
      </c>
      <c r="T860">
        <v>600</v>
      </c>
    </row>
    <row r="861" spans="1:20" x14ac:dyDescent="0.35">
      <c r="A861" s="2" t="s">
        <v>1226</v>
      </c>
      <c r="B861" t="s">
        <v>1228</v>
      </c>
      <c r="C861" t="s">
        <v>1227</v>
      </c>
      <c r="D861" t="s">
        <v>1229</v>
      </c>
      <c r="E861" t="s">
        <v>23</v>
      </c>
      <c r="F861" t="s">
        <v>24</v>
      </c>
      <c r="G861" t="s">
        <v>25</v>
      </c>
      <c r="H861">
        <v>240</v>
      </c>
      <c r="I861">
        <v>82</v>
      </c>
      <c r="J861">
        <v>5</v>
      </c>
      <c r="K861">
        <v>13</v>
      </c>
      <c r="L861">
        <v>0</v>
      </c>
      <c r="M861">
        <v>0</v>
      </c>
      <c r="N861">
        <v>2</v>
      </c>
      <c r="O861">
        <v>0</v>
      </c>
      <c r="P861">
        <v>0</v>
      </c>
      <c r="Q861">
        <v>7</v>
      </c>
      <c r="R861">
        <v>0</v>
      </c>
      <c r="S861">
        <v>22</v>
      </c>
      <c r="T861">
        <v>109</v>
      </c>
    </row>
    <row r="862" spans="1:20" x14ac:dyDescent="0.35">
      <c r="A862" s="2" t="s">
        <v>1230</v>
      </c>
      <c r="B862" t="s">
        <v>977</v>
      </c>
      <c r="C862" t="s">
        <v>1231</v>
      </c>
      <c r="D862" t="s">
        <v>978</v>
      </c>
      <c r="E862" t="s">
        <v>893</v>
      </c>
      <c r="F862" t="s">
        <v>24</v>
      </c>
      <c r="G862" t="s">
        <v>894</v>
      </c>
      <c r="H862">
        <v>300</v>
      </c>
      <c r="I862">
        <v>215</v>
      </c>
      <c r="J862">
        <v>16</v>
      </c>
      <c r="K862">
        <v>16</v>
      </c>
      <c r="L862">
        <v>0</v>
      </c>
      <c r="M862">
        <v>0</v>
      </c>
      <c r="N862">
        <v>21</v>
      </c>
      <c r="O862">
        <v>0</v>
      </c>
      <c r="P862">
        <v>0</v>
      </c>
      <c r="Q862">
        <v>10</v>
      </c>
      <c r="R862">
        <v>22</v>
      </c>
      <c r="S862">
        <v>69</v>
      </c>
      <c r="T862">
        <v>300</v>
      </c>
    </row>
    <row r="863" spans="1:20" x14ac:dyDescent="0.35">
      <c r="A863" s="2" t="s">
        <v>1232</v>
      </c>
      <c r="B863" t="s">
        <v>1131</v>
      </c>
      <c r="C863" t="s">
        <v>1233</v>
      </c>
      <c r="D863" t="s">
        <v>1133</v>
      </c>
      <c r="E863" t="s">
        <v>23</v>
      </c>
      <c r="F863" t="s">
        <v>24</v>
      </c>
      <c r="G863" t="s">
        <v>34</v>
      </c>
      <c r="H863">
        <v>180</v>
      </c>
      <c r="I863">
        <v>36</v>
      </c>
      <c r="J863">
        <v>0</v>
      </c>
      <c r="K863">
        <v>3</v>
      </c>
      <c r="L863">
        <v>0</v>
      </c>
      <c r="M863">
        <v>0</v>
      </c>
      <c r="N863">
        <v>3</v>
      </c>
      <c r="O863">
        <v>0</v>
      </c>
      <c r="P863">
        <v>0</v>
      </c>
      <c r="Q863">
        <v>7</v>
      </c>
      <c r="R863">
        <v>3</v>
      </c>
      <c r="S863">
        <v>16</v>
      </c>
      <c r="T863">
        <v>52</v>
      </c>
    </row>
    <row r="864" spans="1:20" x14ac:dyDescent="0.35">
      <c r="A864" s="2" t="s">
        <v>1232</v>
      </c>
      <c r="B864" t="s">
        <v>1234</v>
      </c>
      <c r="C864" t="s">
        <v>1233</v>
      </c>
      <c r="D864" t="s">
        <v>1235</v>
      </c>
      <c r="E864" t="s">
        <v>23</v>
      </c>
      <c r="F864" t="s">
        <v>24</v>
      </c>
      <c r="G864" t="s">
        <v>34</v>
      </c>
      <c r="H864">
        <v>180</v>
      </c>
      <c r="I864">
        <v>62</v>
      </c>
      <c r="J864">
        <v>1</v>
      </c>
      <c r="K864">
        <v>5</v>
      </c>
      <c r="L864">
        <v>0</v>
      </c>
      <c r="M864">
        <v>0</v>
      </c>
      <c r="N864">
        <v>3</v>
      </c>
      <c r="O864">
        <v>0</v>
      </c>
      <c r="P864">
        <v>0</v>
      </c>
      <c r="Q864">
        <v>12</v>
      </c>
      <c r="R864">
        <v>5</v>
      </c>
      <c r="S864">
        <v>25</v>
      </c>
      <c r="T864">
        <v>88</v>
      </c>
    </row>
    <row r="865" spans="1:20" x14ac:dyDescent="0.35">
      <c r="A865" s="2" t="s">
        <v>1232</v>
      </c>
      <c r="B865" t="s">
        <v>1236</v>
      </c>
      <c r="C865" t="s">
        <v>1233</v>
      </c>
      <c r="D865" t="s">
        <v>1237</v>
      </c>
      <c r="E865" t="s">
        <v>23</v>
      </c>
      <c r="F865" t="s">
        <v>24</v>
      </c>
      <c r="G865" t="s">
        <v>34</v>
      </c>
      <c r="H865">
        <v>180</v>
      </c>
      <c r="I865">
        <v>31</v>
      </c>
      <c r="J865">
        <v>1</v>
      </c>
      <c r="K865">
        <v>2</v>
      </c>
      <c r="L865">
        <v>0</v>
      </c>
      <c r="M865">
        <v>0</v>
      </c>
      <c r="N865">
        <v>2</v>
      </c>
      <c r="O865">
        <v>0</v>
      </c>
      <c r="P865">
        <v>0</v>
      </c>
      <c r="Q865">
        <v>7</v>
      </c>
      <c r="R865">
        <v>2</v>
      </c>
      <c r="S865">
        <v>13</v>
      </c>
      <c r="T865">
        <v>45</v>
      </c>
    </row>
    <row r="866" spans="1:20" x14ac:dyDescent="0.35">
      <c r="A866" s="2" t="s">
        <v>1232</v>
      </c>
      <c r="B866" t="s">
        <v>1238</v>
      </c>
      <c r="C866" t="s">
        <v>1233</v>
      </c>
      <c r="D866" t="s">
        <v>1239</v>
      </c>
      <c r="E866" t="s">
        <v>23</v>
      </c>
      <c r="F866" t="s">
        <v>24</v>
      </c>
      <c r="G866" t="s">
        <v>34</v>
      </c>
      <c r="H866">
        <v>180</v>
      </c>
      <c r="I866">
        <v>20</v>
      </c>
      <c r="J866">
        <v>2</v>
      </c>
      <c r="K866">
        <v>2</v>
      </c>
      <c r="L866">
        <v>0</v>
      </c>
      <c r="M866">
        <v>0</v>
      </c>
      <c r="N866">
        <v>1</v>
      </c>
      <c r="O866">
        <v>0</v>
      </c>
      <c r="P866">
        <v>0</v>
      </c>
      <c r="Q866">
        <v>4</v>
      </c>
      <c r="R866">
        <v>1</v>
      </c>
      <c r="S866">
        <v>8</v>
      </c>
      <c r="T866">
        <v>30</v>
      </c>
    </row>
    <row r="867" spans="1:20" x14ac:dyDescent="0.35">
      <c r="A867" s="2" t="s">
        <v>1232</v>
      </c>
      <c r="B867" t="s">
        <v>1136</v>
      </c>
      <c r="C867" t="s">
        <v>1233</v>
      </c>
      <c r="D867" t="s">
        <v>1137</v>
      </c>
      <c r="E867" t="s">
        <v>23</v>
      </c>
      <c r="F867" t="s">
        <v>24</v>
      </c>
      <c r="G867" t="s">
        <v>34</v>
      </c>
      <c r="H867">
        <v>180</v>
      </c>
      <c r="I867">
        <v>49</v>
      </c>
      <c r="J867">
        <v>0</v>
      </c>
      <c r="K867">
        <v>4</v>
      </c>
      <c r="L867">
        <v>0</v>
      </c>
      <c r="M867">
        <v>0</v>
      </c>
      <c r="N867">
        <v>2</v>
      </c>
      <c r="O867">
        <v>0</v>
      </c>
      <c r="P867">
        <v>0</v>
      </c>
      <c r="Q867">
        <v>9</v>
      </c>
      <c r="R867">
        <v>5</v>
      </c>
      <c r="S867">
        <v>20</v>
      </c>
      <c r="T867">
        <v>69</v>
      </c>
    </row>
    <row r="868" spans="1:20" x14ac:dyDescent="0.35">
      <c r="A868" s="2" t="s">
        <v>1232</v>
      </c>
      <c r="B868" t="s">
        <v>1240</v>
      </c>
      <c r="C868" t="s">
        <v>1233</v>
      </c>
      <c r="D868" t="s">
        <v>1241</v>
      </c>
      <c r="E868" t="s">
        <v>23</v>
      </c>
      <c r="F868" t="s">
        <v>24</v>
      </c>
      <c r="G868" t="s">
        <v>34</v>
      </c>
      <c r="H868">
        <v>180</v>
      </c>
      <c r="I868">
        <v>27</v>
      </c>
      <c r="J868">
        <v>0</v>
      </c>
      <c r="K868">
        <v>3</v>
      </c>
      <c r="L868">
        <v>0</v>
      </c>
      <c r="M868">
        <v>0</v>
      </c>
      <c r="N868">
        <v>1</v>
      </c>
      <c r="O868">
        <v>0</v>
      </c>
      <c r="P868">
        <v>0</v>
      </c>
      <c r="Q868">
        <v>5</v>
      </c>
      <c r="R868">
        <v>2</v>
      </c>
      <c r="S868">
        <v>11</v>
      </c>
      <c r="T868">
        <v>38</v>
      </c>
    </row>
    <row r="869" spans="1:20" x14ac:dyDescent="0.35">
      <c r="A869" s="2" t="s">
        <v>1232</v>
      </c>
      <c r="B869" t="s">
        <v>1138</v>
      </c>
      <c r="C869" t="s">
        <v>1233</v>
      </c>
      <c r="D869" t="s">
        <v>1139</v>
      </c>
      <c r="E869" t="s">
        <v>23</v>
      </c>
      <c r="F869" t="s">
        <v>24</v>
      </c>
      <c r="G869" t="s">
        <v>34</v>
      </c>
      <c r="H869">
        <v>180</v>
      </c>
      <c r="I869">
        <v>19</v>
      </c>
      <c r="J869">
        <v>1</v>
      </c>
      <c r="K869">
        <v>2</v>
      </c>
      <c r="L869">
        <v>0</v>
      </c>
      <c r="M869">
        <v>0</v>
      </c>
      <c r="N869">
        <v>2</v>
      </c>
      <c r="O869">
        <v>0</v>
      </c>
      <c r="P869">
        <v>0</v>
      </c>
      <c r="Q869">
        <v>4</v>
      </c>
      <c r="R869">
        <v>2</v>
      </c>
      <c r="S869">
        <v>10</v>
      </c>
      <c r="T869">
        <v>30</v>
      </c>
    </row>
    <row r="870" spans="1:20" x14ac:dyDescent="0.35">
      <c r="A870" s="2" t="s">
        <v>1232</v>
      </c>
      <c r="B870" t="s">
        <v>1242</v>
      </c>
      <c r="C870" t="s">
        <v>1233</v>
      </c>
      <c r="D870" t="s">
        <v>1243</v>
      </c>
      <c r="E870" t="s">
        <v>23</v>
      </c>
      <c r="F870" t="s">
        <v>24</v>
      </c>
      <c r="G870" t="s">
        <v>34</v>
      </c>
      <c r="H870">
        <v>180</v>
      </c>
      <c r="I870">
        <v>20</v>
      </c>
      <c r="J870">
        <v>0</v>
      </c>
      <c r="K870">
        <v>2</v>
      </c>
      <c r="L870">
        <v>0</v>
      </c>
      <c r="M870">
        <v>0</v>
      </c>
      <c r="N870">
        <v>1</v>
      </c>
      <c r="O870">
        <v>0</v>
      </c>
      <c r="P870">
        <v>0</v>
      </c>
      <c r="Q870">
        <v>4</v>
      </c>
      <c r="R870">
        <v>2</v>
      </c>
      <c r="S870">
        <v>9</v>
      </c>
      <c r="T870">
        <v>29</v>
      </c>
    </row>
    <row r="871" spans="1:20" x14ac:dyDescent="0.35">
      <c r="A871" s="2" t="s">
        <v>1232</v>
      </c>
      <c r="B871" t="s">
        <v>1244</v>
      </c>
      <c r="C871" t="s">
        <v>1233</v>
      </c>
      <c r="D871" t="s">
        <v>1245</v>
      </c>
      <c r="E871" t="s">
        <v>23</v>
      </c>
      <c r="F871" t="s">
        <v>24</v>
      </c>
      <c r="G871" t="s">
        <v>34</v>
      </c>
      <c r="H871">
        <v>180</v>
      </c>
      <c r="I871">
        <v>56</v>
      </c>
      <c r="J871">
        <v>0</v>
      </c>
      <c r="K871">
        <v>4</v>
      </c>
      <c r="L871">
        <v>0</v>
      </c>
      <c r="M871">
        <v>0</v>
      </c>
      <c r="N871">
        <v>4</v>
      </c>
      <c r="O871">
        <v>0</v>
      </c>
      <c r="P871">
        <v>0</v>
      </c>
      <c r="Q871">
        <v>11</v>
      </c>
      <c r="R871">
        <v>5</v>
      </c>
      <c r="S871">
        <v>24</v>
      </c>
      <c r="T871">
        <v>80</v>
      </c>
    </row>
    <row r="872" spans="1:20" x14ac:dyDescent="0.35">
      <c r="A872" s="2" t="s">
        <v>1232</v>
      </c>
      <c r="B872" t="s">
        <v>946</v>
      </c>
      <c r="C872" t="s">
        <v>1233</v>
      </c>
      <c r="D872" t="s">
        <v>947</v>
      </c>
      <c r="E872" t="s">
        <v>23</v>
      </c>
      <c r="F872" t="s">
        <v>24</v>
      </c>
      <c r="G872" t="s">
        <v>34</v>
      </c>
      <c r="H872">
        <v>180</v>
      </c>
      <c r="I872">
        <v>56</v>
      </c>
      <c r="J872">
        <v>0</v>
      </c>
      <c r="K872">
        <v>4</v>
      </c>
      <c r="L872">
        <v>0</v>
      </c>
      <c r="M872">
        <v>0</v>
      </c>
      <c r="N872">
        <v>2</v>
      </c>
      <c r="O872">
        <v>0</v>
      </c>
      <c r="P872">
        <v>0</v>
      </c>
      <c r="Q872">
        <v>11</v>
      </c>
      <c r="R872">
        <v>7</v>
      </c>
      <c r="S872">
        <v>24</v>
      </c>
      <c r="T872">
        <v>80</v>
      </c>
    </row>
    <row r="873" spans="1:20" x14ac:dyDescent="0.35">
      <c r="A873" s="2" t="s">
        <v>1232</v>
      </c>
      <c r="B873" t="s">
        <v>1246</v>
      </c>
      <c r="C873" t="s">
        <v>1233</v>
      </c>
      <c r="D873" t="s">
        <v>1247</v>
      </c>
      <c r="E873" t="s">
        <v>23</v>
      </c>
      <c r="F873" t="s">
        <v>24</v>
      </c>
      <c r="G873" t="s">
        <v>34</v>
      </c>
      <c r="H873">
        <v>180</v>
      </c>
      <c r="I873">
        <v>61</v>
      </c>
      <c r="J873">
        <v>1</v>
      </c>
      <c r="K873">
        <v>5</v>
      </c>
      <c r="L873">
        <v>0</v>
      </c>
      <c r="M873">
        <v>0</v>
      </c>
      <c r="N873">
        <v>2</v>
      </c>
      <c r="O873">
        <v>0</v>
      </c>
      <c r="P873">
        <v>0</v>
      </c>
      <c r="Q873">
        <v>12</v>
      </c>
      <c r="R873">
        <v>4</v>
      </c>
      <c r="S873">
        <v>23</v>
      </c>
      <c r="T873">
        <v>85</v>
      </c>
    </row>
    <row r="874" spans="1:20" x14ac:dyDescent="0.35">
      <c r="A874" s="2" t="s">
        <v>1232</v>
      </c>
      <c r="B874" t="s">
        <v>1248</v>
      </c>
      <c r="C874" t="s">
        <v>1233</v>
      </c>
      <c r="D874" t="s">
        <v>1249</v>
      </c>
      <c r="E874" t="s">
        <v>23</v>
      </c>
      <c r="F874" t="s">
        <v>24</v>
      </c>
      <c r="G874" t="s">
        <v>34</v>
      </c>
      <c r="H874">
        <v>180</v>
      </c>
      <c r="I874">
        <v>20</v>
      </c>
      <c r="J874">
        <v>1</v>
      </c>
      <c r="K874">
        <v>2</v>
      </c>
      <c r="L874">
        <v>0</v>
      </c>
      <c r="M874">
        <v>0</v>
      </c>
      <c r="N874">
        <v>1</v>
      </c>
      <c r="O874">
        <v>0</v>
      </c>
      <c r="P874">
        <v>0</v>
      </c>
      <c r="Q874">
        <v>4</v>
      </c>
      <c r="R874">
        <v>1</v>
      </c>
      <c r="S874">
        <v>8</v>
      </c>
      <c r="T874">
        <v>29</v>
      </c>
    </row>
    <row r="875" spans="1:20" x14ac:dyDescent="0.35">
      <c r="A875" s="2" t="s">
        <v>1232</v>
      </c>
      <c r="B875" t="s">
        <v>1088</v>
      </c>
      <c r="C875" t="s">
        <v>1233</v>
      </c>
      <c r="D875" t="s">
        <v>1089</v>
      </c>
      <c r="E875" t="s">
        <v>23</v>
      </c>
      <c r="F875" t="s">
        <v>24</v>
      </c>
      <c r="G875" t="s">
        <v>34</v>
      </c>
      <c r="H875">
        <v>180</v>
      </c>
      <c r="I875">
        <v>43</v>
      </c>
      <c r="J875">
        <v>0</v>
      </c>
      <c r="K875">
        <v>3</v>
      </c>
      <c r="L875">
        <v>0</v>
      </c>
      <c r="M875">
        <v>0</v>
      </c>
      <c r="N875">
        <v>2</v>
      </c>
      <c r="O875">
        <v>0</v>
      </c>
      <c r="P875">
        <v>0</v>
      </c>
      <c r="Q875">
        <v>8</v>
      </c>
      <c r="R875">
        <v>2</v>
      </c>
      <c r="S875">
        <v>15</v>
      </c>
      <c r="T875">
        <v>58</v>
      </c>
    </row>
    <row r="876" spans="1:20" x14ac:dyDescent="0.35">
      <c r="A876" s="2" t="s">
        <v>1232</v>
      </c>
      <c r="B876" t="s">
        <v>950</v>
      </c>
      <c r="C876" t="s">
        <v>1233</v>
      </c>
      <c r="D876" t="s">
        <v>951</v>
      </c>
      <c r="E876" t="s">
        <v>23</v>
      </c>
      <c r="F876" t="s">
        <v>24</v>
      </c>
      <c r="G876" t="s">
        <v>34</v>
      </c>
      <c r="H876">
        <v>180</v>
      </c>
      <c r="I876">
        <v>61</v>
      </c>
      <c r="J876">
        <v>3</v>
      </c>
      <c r="K876">
        <v>5</v>
      </c>
      <c r="L876">
        <v>0</v>
      </c>
      <c r="M876">
        <v>0</v>
      </c>
      <c r="N876">
        <v>3</v>
      </c>
      <c r="O876">
        <v>0</v>
      </c>
      <c r="P876">
        <v>0</v>
      </c>
      <c r="Q876">
        <v>12</v>
      </c>
      <c r="R876">
        <v>5</v>
      </c>
      <c r="S876">
        <v>25</v>
      </c>
      <c r="T876">
        <v>89</v>
      </c>
    </row>
    <row r="877" spans="1:20" x14ac:dyDescent="0.35">
      <c r="A877" s="2" t="s">
        <v>1232</v>
      </c>
      <c r="B877" t="s">
        <v>1142</v>
      </c>
      <c r="C877" t="s">
        <v>1233</v>
      </c>
      <c r="D877" t="s">
        <v>1143</v>
      </c>
      <c r="E877" t="s">
        <v>23</v>
      </c>
      <c r="F877" t="s">
        <v>24</v>
      </c>
      <c r="G877" t="s">
        <v>34</v>
      </c>
      <c r="H877">
        <v>180</v>
      </c>
      <c r="I877">
        <v>40</v>
      </c>
      <c r="J877">
        <v>0</v>
      </c>
      <c r="K877">
        <v>3</v>
      </c>
      <c r="L877">
        <v>0</v>
      </c>
      <c r="M877">
        <v>0</v>
      </c>
      <c r="N877">
        <v>2</v>
      </c>
      <c r="O877">
        <v>0</v>
      </c>
      <c r="P877">
        <v>0</v>
      </c>
      <c r="Q877">
        <v>10</v>
      </c>
      <c r="R877">
        <v>4</v>
      </c>
      <c r="S877">
        <v>19</v>
      </c>
      <c r="T877">
        <v>59</v>
      </c>
    </row>
    <row r="878" spans="1:20" x14ac:dyDescent="0.35">
      <c r="A878" s="2" t="s">
        <v>1232</v>
      </c>
      <c r="B878" t="s">
        <v>987</v>
      </c>
      <c r="C878" t="s">
        <v>1233</v>
      </c>
      <c r="D878" t="s">
        <v>988</v>
      </c>
      <c r="E878" t="s">
        <v>23</v>
      </c>
      <c r="F878" t="s">
        <v>24</v>
      </c>
      <c r="G878" t="s">
        <v>34</v>
      </c>
      <c r="H878">
        <v>180</v>
      </c>
      <c r="I878">
        <v>211</v>
      </c>
      <c r="J878">
        <v>3</v>
      </c>
      <c r="K878">
        <v>17</v>
      </c>
      <c r="L878">
        <v>0</v>
      </c>
      <c r="M878">
        <v>0</v>
      </c>
      <c r="N878">
        <v>16</v>
      </c>
      <c r="O878">
        <v>0</v>
      </c>
      <c r="P878">
        <v>0</v>
      </c>
      <c r="Q878">
        <v>20</v>
      </c>
      <c r="R878">
        <v>15</v>
      </c>
      <c r="S878">
        <v>68</v>
      </c>
      <c r="T878">
        <v>282</v>
      </c>
    </row>
    <row r="879" spans="1:20" x14ac:dyDescent="0.35">
      <c r="A879" s="2" t="s">
        <v>1232</v>
      </c>
      <c r="B879" t="s">
        <v>1042</v>
      </c>
      <c r="C879" t="s">
        <v>1233</v>
      </c>
      <c r="D879" t="s">
        <v>1043</v>
      </c>
      <c r="E879" t="s">
        <v>23</v>
      </c>
      <c r="F879" t="s">
        <v>24</v>
      </c>
      <c r="G879" t="s">
        <v>34</v>
      </c>
      <c r="H879">
        <v>180</v>
      </c>
      <c r="I879">
        <v>58</v>
      </c>
      <c r="J879">
        <v>1</v>
      </c>
      <c r="K879">
        <v>4</v>
      </c>
      <c r="L879">
        <v>0</v>
      </c>
      <c r="M879">
        <v>0</v>
      </c>
      <c r="N879">
        <v>1</v>
      </c>
      <c r="O879">
        <v>0</v>
      </c>
      <c r="P879">
        <v>0</v>
      </c>
      <c r="Q879">
        <v>12</v>
      </c>
      <c r="R879">
        <v>3</v>
      </c>
      <c r="S879">
        <v>20</v>
      </c>
      <c r="T879">
        <v>79</v>
      </c>
    </row>
    <row r="880" spans="1:20" x14ac:dyDescent="0.35">
      <c r="A880" s="2" t="s">
        <v>1250</v>
      </c>
      <c r="B880" t="s">
        <v>1251</v>
      </c>
      <c r="C880" t="s">
        <v>1252</v>
      </c>
      <c r="D880" t="s">
        <v>1253</v>
      </c>
      <c r="E880" t="s">
        <v>23</v>
      </c>
      <c r="F880" t="s">
        <v>24</v>
      </c>
      <c r="G880" t="s">
        <v>564</v>
      </c>
      <c r="H880">
        <v>240</v>
      </c>
      <c r="I880">
        <v>30</v>
      </c>
      <c r="J880">
        <v>2</v>
      </c>
      <c r="K880">
        <v>0</v>
      </c>
      <c r="L880">
        <v>0</v>
      </c>
      <c r="M880">
        <v>0</v>
      </c>
      <c r="N880">
        <v>2</v>
      </c>
      <c r="O880">
        <v>0</v>
      </c>
      <c r="P880">
        <v>0</v>
      </c>
      <c r="Q880">
        <v>1</v>
      </c>
      <c r="R880">
        <v>1</v>
      </c>
      <c r="S880">
        <v>4</v>
      </c>
      <c r="T880">
        <v>36</v>
      </c>
    </row>
    <row r="881" spans="1:20" x14ac:dyDescent="0.35">
      <c r="A881" s="2" t="s">
        <v>1250</v>
      </c>
      <c r="B881" t="s">
        <v>1044</v>
      </c>
      <c r="C881" t="s">
        <v>1252</v>
      </c>
      <c r="D881" t="s">
        <v>998</v>
      </c>
      <c r="E881" t="s">
        <v>893</v>
      </c>
      <c r="F881" t="s">
        <v>24</v>
      </c>
      <c r="G881" t="s">
        <v>999</v>
      </c>
      <c r="H881">
        <v>360</v>
      </c>
      <c r="I881">
        <v>295</v>
      </c>
      <c r="J881">
        <v>18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45</v>
      </c>
      <c r="Q881">
        <v>15</v>
      </c>
      <c r="R881">
        <v>0</v>
      </c>
      <c r="S881">
        <v>60</v>
      </c>
      <c r="T881">
        <v>373</v>
      </c>
    </row>
    <row r="882" spans="1:20" x14ac:dyDescent="0.35">
      <c r="A882" s="2" t="s">
        <v>1254</v>
      </c>
      <c r="B882" t="s">
        <v>565</v>
      </c>
      <c r="C882" t="s">
        <v>1255</v>
      </c>
      <c r="D882" t="s">
        <v>566</v>
      </c>
      <c r="E882" t="s">
        <v>23</v>
      </c>
      <c r="F882" t="s">
        <v>24</v>
      </c>
      <c r="G882" t="s">
        <v>34</v>
      </c>
      <c r="H882">
        <v>180</v>
      </c>
      <c r="I882">
        <v>44</v>
      </c>
      <c r="J882">
        <v>2</v>
      </c>
      <c r="K882">
        <v>6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4</v>
      </c>
      <c r="S882">
        <v>10</v>
      </c>
      <c r="T882">
        <v>56</v>
      </c>
    </row>
    <row r="883" spans="1:20" x14ac:dyDescent="0.35">
      <c r="A883" s="2" t="s">
        <v>1254</v>
      </c>
      <c r="B883" t="s">
        <v>1256</v>
      </c>
      <c r="C883" t="s">
        <v>1255</v>
      </c>
      <c r="D883" t="s">
        <v>1257</v>
      </c>
      <c r="E883" t="s">
        <v>23</v>
      </c>
      <c r="F883" t="s">
        <v>24</v>
      </c>
      <c r="G883" t="s">
        <v>34</v>
      </c>
      <c r="H883">
        <v>180</v>
      </c>
      <c r="I883">
        <v>27</v>
      </c>
      <c r="J883">
        <v>1</v>
      </c>
      <c r="K883">
        <v>2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4</v>
      </c>
      <c r="R883">
        <v>2</v>
      </c>
      <c r="S883">
        <v>8</v>
      </c>
      <c r="T883">
        <v>36</v>
      </c>
    </row>
    <row r="884" spans="1:20" x14ac:dyDescent="0.35">
      <c r="A884" s="2" t="s">
        <v>1254</v>
      </c>
      <c r="B884" t="s">
        <v>1152</v>
      </c>
      <c r="C884" t="s">
        <v>1255</v>
      </c>
      <c r="D884" t="s">
        <v>1153</v>
      </c>
      <c r="E884" t="s">
        <v>893</v>
      </c>
      <c r="F884" t="s">
        <v>24</v>
      </c>
      <c r="G884" t="s">
        <v>894</v>
      </c>
      <c r="H884">
        <v>300</v>
      </c>
      <c r="I884">
        <v>70</v>
      </c>
      <c r="J884">
        <v>4</v>
      </c>
      <c r="K884">
        <v>0</v>
      </c>
      <c r="L884">
        <v>0</v>
      </c>
      <c r="M884">
        <v>0</v>
      </c>
      <c r="N884">
        <v>2</v>
      </c>
      <c r="O884">
        <v>0</v>
      </c>
      <c r="P884">
        <v>0</v>
      </c>
      <c r="Q884">
        <v>6</v>
      </c>
      <c r="R884">
        <v>2</v>
      </c>
      <c r="S884">
        <v>10</v>
      </c>
      <c r="T884">
        <v>84</v>
      </c>
    </row>
    <row r="885" spans="1:20" x14ac:dyDescent="0.35">
      <c r="A885" s="2" t="s">
        <v>1258</v>
      </c>
      <c r="B885" t="s">
        <v>1170</v>
      </c>
      <c r="C885" t="s">
        <v>1259</v>
      </c>
      <c r="D885" t="s">
        <v>1171</v>
      </c>
      <c r="E885" t="s">
        <v>893</v>
      </c>
      <c r="F885" t="s">
        <v>24</v>
      </c>
      <c r="G885" t="s">
        <v>1172</v>
      </c>
      <c r="H885">
        <v>330</v>
      </c>
      <c r="I885">
        <v>109</v>
      </c>
      <c r="J885">
        <v>8</v>
      </c>
      <c r="K885">
        <v>2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6</v>
      </c>
      <c r="R885">
        <v>2</v>
      </c>
      <c r="S885">
        <v>10</v>
      </c>
      <c r="T885">
        <v>127</v>
      </c>
    </row>
    <row r="886" spans="1:20" x14ac:dyDescent="0.35">
      <c r="A886" s="2" t="s">
        <v>1260</v>
      </c>
      <c r="B886" t="s">
        <v>1074</v>
      </c>
      <c r="C886" t="s">
        <v>1261</v>
      </c>
      <c r="D886" t="s">
        <v>1075</v>
      </c>
      <c r="E886" t="s">
        <v>23</v>
      </c>
      <c r="F886" t="s">
        <v>24</v>
      </c>
      <c r="G886" t="s">
        <v>34</v>
      </c>
      <c r="H886">
        <v>180</v>
      </c>
      <c r="I886">
        <v>168</v>
      </c>
      <c r="J886">
        <v>4</v>
      </c>
      <c r="K886">
        <v>10</v>
      </c>
      <c r="L886">
        <v>1</v>
      </c>
      <c r="M886">
        <v>0</v>
      </c>
      <c r="N886">
        <v>2</v>
      </c>
      <c r="O886">
        <v>0</v>
      </c>
      <c r="P886">
        <v>0</v>
      </c>
      <c r="Q886">
        <v>5</v>
      </c>
      <c r="R886">
        <v>10</v>
      </c>
      <c r="S886">
        <v>28</v>
      </c>
      <c r="T886">
        <v>200</v>
      </c>
    </row>
    <row r="887" spans="1:20" x14ac:dyDescent="0.35">
      <c r="A887" s="2" t="s">
        <v>1260</v>
      </c>
      <c r="B887" t="s">
        <v>493</v>
      </c>
      <c r="C887" t="s">
        <v>1261</v>
      </c>
      <c r="D887" t="s">
        <v>495</v>
      </c>
      <c r="E887" t="s">
        <v>23</v>
      </c>
      <c r="F887" t="s">
        <v>24</v>
      </c>
      <c r="G887" t="s">
        <v>145</v>
      </c>
      <c r="H887">
        <v>180</v>
      </c>
      <c r="I887">
        <v>20</v>
      </c>
      <c r="J887">
        <v>1</v>
      </c>
      <c r="K887">
        <v>2</v>
      </c>
      <c r="L887">
        <v>0</v>
      </c>
      <c r="M887">
        <v>0</v>
      </c>
      <c r="N887">
        <v>1</v>
      </c>
      <c r="O887">
        <v>0</v>
      </c>
      <c r="P887">
        <v>0</v>
      </c>
      <c r="Q887">
        <v>2</v>
      </c>
      <c r="R887">
        <v>1</v>
      </c>
      <c r="S887">
        <v>6</v>
      </c>
      <c r="T887">
        <v>27</v>
      </c>
    </row>
    <row r="888" spans="1:20" x14ac:dyDescent="0.35">
      <c r="A888" s="2" t="s">
        <v>1260</v>
      </c>
      <c r="B888" t="s">
        <v>1262</v>
      </c>
      <c r="C888" t="s">
        <v>1261</v>
      </c>
      <c r="D888" t="s">
        <v>1263</v>
      </c>
      <c r="E888" t="s">
        <v>23</v>
      </c>
      <c r="F888" t="s">
        <v>24</v>
      </c>
      <c r="G888" t="s">
        <v>34</v>
      </c>
      <c r="H888">
        <v>180</v>
      </c>
      <c r="I888">
        <v>31</v>
      </c>
      <c r="J888">
        <v>2</v>
      </c>
      <c r="K888">
        <v>4</v>
      </c>
      <c r="L888">
        <v>0</v>
      </c>
      <c r="M888">
        <v>0</v>
      </c>
      <c r="N888">
        <v>1</v>
      </c>
      <c r="O888">
        <v>0</v>
      </c>
      <c r="P888">
        <v>0</v>
      </c>
      <c r="Q888">
        <v>5</v>
      </c>
      <c r="R888">
        <v>4</v>
      </c>
      <c r="S888">
        <v>14</v>
      </c>
      <c r="T888">
        <v>47</v>
      </c>
    </row>
    <row r="889" spans="1:20" x14ac:dyDescent="0.35">
      <c r="A889" s="2" t="s">
        <v>1260</v>
      </c>
      <c r="B889" t="s">
        <v>1187</v>
      </c>
      <c r="C889" t="s">
        <v>1261</v>
      </c>
      <c r="D889" t="s">
        <v>1188</v>
      </c>
      <c r="E889" t="s">
        <v>23</v>
      </c>
      <c r="F889" t="s">
        <v>24</v>
      </c>
      <c r="G889" t="s">
        <v>34</v>
      </c>
      <c r="H889">
        <v>180</v>
      </c>
      <c r="I889">
        <v>49</v>
      </c>
      <c r="J889">
        <v>3</v>
      </c>
      <c r="K889">
        <v>10</v>
      </c>
      <c r="L889">
        <v>0</v>
      </c>
      <c r="M889">
        <v>0</v>
      </c>
      <c r="N889">
        <v>4</v>
      </c>
      <c r="O889">
        <v>0</v>
      </c>
      <c r="P889">
        <v>0</v>
      </c>
      <c r="Q889">
        <v>5</v>
      </c>
      <c r="R889">
        <v>7</v>
      </c>
      <c r="S889">
        <v>26</v>
      </c>
      <c r="T889">
        <v>78</v>
      </c>
    </row>
    <row r="890" spans="1:20" x14ac:dyDescent="0.35">
      <c r="A890" s="2" t="s">
        <v>1264</v>
      </c>
      <c r="B890" t="s">
        <v>885</v>
      </c>
      <c r="C890" t="s">
        <v>1265</v>
      </c>
      <c r="D890" t="s">
        <v>886</v>
      </c>
      <c r="E890" t="s">
        <v>23</v>
      </c>
      <c r="F890" t="s">
        <v>24</v>
      </c>
      <c r="G890" t="s">
        <v>145</v>
      </c>
      <c r="H890">
        <v>180</v>
      </c>
      <c r="I890">
        <v>137</v>
      </c>
      <c r="J890">
        <v>11</v>
      </c>
      <c r="K890">
        <v>15</v>
      </c>
      <c r="L890">
        <v>0</v>
      </c>
      <c r="M890">
        <v>0</v>
      </c>
      <c r="N890">
        <v>6</v>
      </c>
      <c r="O890">
        <v>0</v>
      </c>
      <c r="P890">
        <v>0</v>
      </c>
      <c r="Q890">
        <v>25</v>
      </c>
      <c r="R890">
        <v>8</v>
      </c>
      <c r="S890">
        <v>54</v>
      </c>
      <c r="T890">
        <v>202</v>
      </c>
    </row>
    <row r="891" spans="1:20" x14ac:dyDescent="0.35">
      <c r="A891" s="2" t="s">
        <v>1266</v>
      </c>
      <c r="B891" t="s">
        <v>1267</v>
      </c>
      <c r="C891" t="s">
        <v>1268</v>
      </c>
      <c r="D891" t="s">
        <v>1269</v>
      </c>
      <c r="E891" t="s">
        <v>23</v>
      </c>
      <c r="F891" t="s">
        <v>24</v>
      </c>
      <c r="G891" t="s">
        <v>34</v>
      </c>
      <c r="H891">
        <v>180</v>
      </c>
      <c r="I891">
        <v>72</v>
      </c>
      <c r="J891">
        <v>5</v>
      </c>
      <c r="K891">
        <v>2</v>
      </c>
      <c r="L891">
        <v>1</v>
      </c>
      <c r="M891">
        <v>0</v>
      </c>
      <c r="N891">
        <v>5</v>
      </c>
      <c r="O891">
        <v>0</v>
      </c>
      <c r="P891">
        <v>0</v>
      </c>
      <c r="Q891">
        <v>8</v>
      </c>
      <c r="R891">
        <v>8</v>
      </c>
      <c r="S891">
        <v>24</v>
      </c>
      <c r="T891">
        <v>101</v>
      </c>
    </row>
    <row r="892" spans="1:20" x14ac:dyDescent="0.35">
      <c r="A892" s="2" t="s">
        <v>1270</v>
      </c>
      <c r="B892" t="s">
        <v>1140</v>
      </c>
      <c r="C892" t="s">
        <v>1271</v>
      </c>
      <c r="D892" t="s">
        <v>1141</v>
      </c>
      <c r="E892" t="s">
        <v>23</v>
      </c>
      <c r="F892" t="s">
        <v>24</v>
      </c>
      <c r="G892" t="s">
        <v>34</v>
      </c>
      <c r="H892">
        <v>180</v>
      </c>
      <c r="I892">
        <v>106</v>
      </c>
      <c r="J892">
        <v>2</v>
      </c>
      <c r="K892">
        <v>7</v>
      </c>
      <c r="L892">
        <v>0</v>
      </c>
      <c r="M892">
        <v>0</v>
      </c>
      <c r="N892">
        <v>5</v>
      </c>
      <c r="O892">
        <v>0</v>
      </c>
      <c r="P892">
        <v>0</v>
      </c>
      <c r="Q892">
        <v>5</v>
      </c>
      <c r="R892">
        <v>10</v>
      </c>
      <c r="S892">
        <v>27</v>
      </c>
      <c r="T892">
        <v>135</v>
      </c>
    </row>
    <row r="893" spans="1:20" x14ac:dyDescent="0.35">
      <c r="A893" s="2" t="s">
        <v>1270</v>
      </c>
      <c r="B893" t="s">
        <v>1272</v>
      </c>
      <c r="C893" t="s">
        <v>1271</v>
      </c>
      <c r="D893" t="s">
        <v>1273</v>
      </c>
      <c r="E893" t="s">
        <v>23</v>
      </c>
      <c r="F893" t="s">
        <v>24</v>
      </c>
      <c r="G893" t="s">
        <v>34</v>
      </c>
      <c r="H893">
        <v>180</v>
      </c>
      <c r="I893">
        <v>48</v>
      </c>
      <c r="J893">
        <v>2</v>
      </c>
      <c r="K893">
        <v>3</v>
      </c>
      <c r="L893">
        <v>1</v>
      </c>
      <c r="M893">
        <v>1</v>
      </c>
      <c r="N893">
        <v>1</v>
      </c>
      <c r="O893">
        <v>0</v>
      </c>
      <c r="P893">
        <v>0</v>
      </c>
      <c r="Q893">
        <v>2</v>
      </c>
      <c r="R893">
        <v>4</v>
      </c>
      <c r="S893">
        <v>12</v>
      </c>
      <c r="T893">
        <v>62</v>
      </c>
    </row>
    <row r="894" spans="1:20" x14ac:dyDescent="0.35">
      <c r="A894" s="2" t="s">
        <v>1274</v>
      </c>
      <c r="B894" t="s">
        <v>969</v>
      </c>
      <c r="C894" t="s">
        <v>1275</v>
      </c>
      <c r="D894" t="s">
        <v>970</v>
      </c>
      <c r="E894" t="s">
        <v>23</v>
      </c>
      <c r="F894" t="s">
        <v>24</v>
      </c>
      <c r="G894" t="s">
        <v>34</v>
      </c>
      <c r="H894">
        <v>180</v>
      </c>
      <c r="I894">
        <v>21</v>
      </c>
      <c r="J894">
        <v>2</v>
      </c>
      <c r="K894">
        <v>3</v>
      </c>
      <c r="L894">
        <v>0</v>
      </c>
      <c r="M894">
        <v>0</v>
      </c>
      <c r="N894">
        <v>4</v>
      </c>
      <c r="O894">
        <v>0</v>
      </c>
      <c r="P894">
        <v>0</v>
      </c>
      <c r="Q894">
        <v>4</v>
      </c>
      <c r="R894">
        <v>4</v>
      </c>
      <c r="S894">
        <v>15</v>
      </c>
      <c r="T894">
        <v>38</v>
      </c>
    </row>
    <row r="895" spans="1:20" x14ac:dyDescent="0.35">
      <c r="A895" s="2" t="s">
        <v>1274</v>
      </c>
      <c r="B895" t="s">
        <v>932</v>
      </c>
      <c r="C895" t="s">
        <v>1275</v>
      </c>
      <c r="D895" t="s">
        <v>934</v>
      </c>
      <c r="E895" t="s">
        <v>23</v>
      </c>
      <c r="F895" t="s">
        <v>24</v>
      </c>
      <c r="G895" t="s">
        <v>34</v>
      </c>
      <c r="H895">
        <v>180</v>
      </c>
      <c r="I895">
        <v>38</v>
      </c>
      <c r="J895">
        <v>3</v>
      </c>
      <c r="K895">
        <v>2</v>
      </c>
      <c r="L895">
        <v>0</v>
      </c>
      <c r="M895">
        <v>0</v>
      </c>
      <c r="N895">
        <v>2</v>
      </c>
      <c r="O895">
        <v>0</v>
      </c>
      <c r="P895">
        <v>0</v>
      </c>
      <c r="Q895">
        <v>8</v>
      </c>
      <c r="R895">
        <v>4</v>
      </c>
      <c r="S895">
        <v>16</v>
      </c>
      <c r="T895">
        <v>57</v>
      </c>
    </row>
    <row r="896" spans="1:20" x14ac:dyDescent="0.35">
      <c r="A896" s="2" t="s">
        <v>1274</v>
      </c>
      <c r="B896" t="s">
        <v>105</v>
      </c>
      <c r="C896" t="s">
        <v>1275</v>
      </c>
      <c r="D896" t="s">
        <v>106</v>
      </c>
      <c r="E896" t="s">
        <v>23</v>
      </c>
      <c r="F896" t="s">
        <v>24</v>
      </c>
      <c r="G896" t="s">
        <v>34</v>
      </c>
      <c r="H896">
        <v>180</v>
      </c>
      <c r="I896">
        <v>57</v>
      </c>
      <c r="J896">
        <v>4</v>
      </c>
      <c r="K896">
        <v>3</v>
      </c>
      <c r="L896">
        <v>0</v>
      </c>
      <c r="M896">
        <v>0</v>
      </c>
      <c r="N896">
        <v>3</v>
      </c>
      <c r="O896">
        <v>0</v>
      </c>
      <c r="P896">
        <v>0</v>
      </c>
      <c r="Q896">
        <v>11</v>
      </c>
      <c r="R896">
        <v>8</v>
      </c>
      <c r="S896">
        <v>25</v>
      </c>
      <c r="T896">
        <v>86</v>
      </c>
    </row>
    <row r="897" spans="1:20" x14ac:dyDescent="0.35">
      <c r="A897" s="2" t="s">
        <v>1274</v>
      </c>
      <c r="B897" t="s">
        <v>107</v>
      </c>
      <c r="C897" t="s">
        <v>1275</v>
      </c>
      <c r="D897" t="s">
        <v>108</v>
      </c>
      <c r="E897" t="s">
        <v>23</v>
      </c>
      <c r="F897" t="s">
        <v>24</v>
      </c>
      <c r="G897" t="s">
        <v>34</v>
      </c>
      <c r="H897">
        <v>180</v>
      </c>
      <c r="I897">
        <v>34</v>
      </c>
      <c r="J897">
        <v>3</v>
      </c>
      <c r="K897">
        <v>4</v>
      </c>
      <c r="L897">
        <v>0</v>
      </c>
      <c r="M897">
        <v>0</v>
      </c>
      <c r="N897">
        <v>3</v>
      </c>
      <c r="O897">
        <v>0</v>
      </c>
      <c r="P897">
        <v>0</v>
      </c>
      <c r="Q897">
        <v>7</v>
      </c>
      <c r="R897">
        <v>3</v>
      </c>
      <c r="S897">
        <v>17</v>
      </c>
      <c r="T897">
        <v>54</v>
      </c>
    </row>
    <row r="898" spans="1:20" x14ac:dyDescent="0.35">
      <c r="A898" s="2" t="s">
        <v>1274</v>
      </c>
      <c r="B898" t="s">
        <v>71</v>
      </c>
      <c r="C898" t="s">
        <v>1275</v>
      </c>
      <c r="D898" t="s">
        <v>72</v>
      </c>
      <c r="E898" t="s">
        <v>23</v>
      </c>
      <c r="F898" t="s">
        <v>24</v>
      </c>
      <c r="G898" t="s">
        <v>34</v>
      </c>
      <c r="H898">
        <v>180</v>
      </c>
      <c r="I898">
        <v>19</v>
      </c>
      <c r="J898">
        <v>2</v>
      </c>
      <c r="K898">
        <v>2</v>
      </c>
      <c r="L898">
        <v>0</v>
      </c>
      <c r="M898">
        <v>0</v>
      </c>
      <c r="N898">
        <v>2</v>
      </c>
      <c r="O898">
        <v>0</v>
      </c>
      <c r="P898">
        <v>0</v>
      </c>
      <c r="Q898">
        <v>4</v>
      </c>
      <c r="R898">
        <v>2</v>
      </c>
      <c r="S898">
        <v>10</v>
      </c>
      <c r="T898">
        <v>31</v>
      </c>
    </row>
    <row r="899" spans="1:20" x14ac:dyDescent="0.35">
      <c r="A899" s="2" t="s">
        <v>1274</v>
      </c>
      <c r="B899" t="s">
        <v>1276</v>
      </c>
      <c r="C899" t="s">
        <v>1275</v>
      </c>
      <c r="D899" t="s">
        <v>1277</v>
      </c>
      <c r="E899" t="s">
        <v>23</v>
      </c>
      <c r="F899" t="s">
        <v>24</v>
      </c>
      <c r="G899" t="s">
        <v>34</v>
      </c>
      <c r="H899">
        <v>180</v>
      </c>
      <c r="I899">
        <v>20</v>
      </c>
      <c r="J899">
        <v>1</v>
      </c>
      <c r="K899">
        <v>1</v>
      </c>
      <c r="L899">
        <v>0</v>
      </c>
      <c r="M899">
        <v>0</v>
      </c>
      <c r="N899">
        <v>2</v>
      </c>
      <c r="O899">
        <v>0</v>
      </c>
      <c r="P899">
        <v>0</v>
      </c>
      <c r="Q899">
        <v>4</v>
      </c>
      <c r="R899">
        <v>1</v>
      </c>
      <c r="S899">
        <v>8</v>
      </c>
      <c r="T899">
        <v>29</v>
      </c>
    </row>
    <row r="900" spans="1:20" x14ac:dyDescent="0.35">
      <c r="A900" s="2" t="s">
        <v>1274</v>
      </c>
      <c r="B900" t="s">
        <v>109</v>
      </c>
      <c r="C900" t="s">
        <v>1275</v>
      </c>
      <c r="D900" t="s">
        <v>110</v>
      </c>
      <c r="E900" t="s">
        <v>23</v>
      </c>
      <c r="F900" t="s">
        <v>24</v>
      </c>
      <c r="G900" t="s">
        <v>34</v>
      </c>
      <c r="H900">
        <v>180</v>
      </c>
      <c r="I900">
        <v>25</v>
      </c>
      <c r="J900">
        <v>2</v>
      </c>
      <c r="K900">
        <v>3</v>
      </c>
      <c r="L900">
        <v>0</v>
      </c>
      <c r="M900">
        <v>0</v>
      </c>
      <c r="N900">
        <v>3</v>
      </c>
      <c r="O900">
        <v>0</v>
      </c>
      <c r="P900">
        <v>0</v>
      </c>
      <c r="Q900">
        <v>5</v>
      </c>
      <c r="R900">
        <v>4</v>
      </c>
      <c r="S900">
        <v>15</v>
      </c>
      <c r="T900">
        <v>42</v>
      </c>
    </row>
    <row r="901" spans="1:20" x14ac:dyDescent="0.35">
      <c r="A901" s="2" t="s">
        <v>1278</v>
      </c>
      <c r="B901" t="s">
        <v>220</v>
      </c>
      <c r="C901" t="s">
        <v>1279</v>
      </c>
      <c r="D901" t="s">
        <v>222</v>
      </c>
      <c r="E901" t="s">
        <v>23</v>
      </c>
      <c r="F901" t="s">
        <v>24</v>
      </c>
      <c r="G901" t="s">
        <v>34</v>
      </c>
      <c r="H901">
        <v>180</v>
      </c>
      <c r="I901">
        <v>68</v>
      </c>
      <c r="J901">
        <v>4</v>
      </c>
      <c r="K901">
        <v>2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3</v>
      </c>
      <c r="R901">
        <v>6</v>
      </c>
      <c r="S901">
        <v>11</v>
      </c>
      <c r="T901">
        <v>83</v>
      </c>
    </row>
    <row r="902" spans="1:20" x14ac:dyDescent="0.35">
      <c r="A902" s="2" t="s">
        <v>1278</v>
      </c>
      <c r="B902" t="s">
        <v>1280</v>
      </c>
      <c r="C902" t="s">
        <v>1279</v>
      </c>
      <c r="D902" t="s">
        <v>1281</v>
      </c>
      <c r="E902" t="s">
        <v>23</v>
      </c>
      <c r="F902" t="s">
        <v>24</v>
      </c>
      <c r="G902" t="s">
        <v>34</v>
      </c>
      <c r="H902">
        <v>180</v>
      </c>
      <c r="I902">
        <v>41</v>
      </c>
      <c r="J902">
        <v>1</v>
      </c>
      <c r="K902">
        <v>9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3</v>
      </c>
      <c r="R902">
        <v>3</v>
      </c>
      <c r="S902">
        <v>15</v>
      </c>
      <c r="T902">
        <v>57</v>
      </c>
    </row>
    <row r="903" spans="1:20" x14ac:dyDescent="0.35">
      <c r="A903" s="2" t="s">
        <v>1278</v>
      </c>
      <c r="B903" t="s">
        <v>1282</v>
      </c>
      <c r="C903" t="s">
        <v>1279</v>
      </c>
      <c r="D903" t="s">
        <v>1283</v>
      </c>
      <c r="E903" t="s">
        <v>23</v>
      </c>
      <c r="F903" t="s">
        <v>24</v>
      </c>
      <c r="G903" t="s">
        <v>34</v>
      </c>
      <c r="H903">
        <v>180</v>
      </c>
      <c r="I903">
        <v>33</v>
      </c>
      <c r="J903">
        <v>4</v>
      </c>
      <c r="K903">
        <v>12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1</v>
      </c>
      <c r="R903">
        <v>5</v>
      </c>
      <c r="S903">
        <v>18</v>
      </c>
      <c r="T903">
        <v>55</v>
      </c>
    </row>
    <row r="904" spans="1:20" x14ac:dyDescent="0.35">
      <c r="A904" s="2" t="s">
        <v>1278</v>
      </c>
      <c r="B904" t="s">
        <v>868</v>
      </c>
      <c r="C904" t="s">
        <v>1279</v>
      </c>
      <c r="D904" t="s">
        <v>870</v>
      </c>
      <c r="E904" t="s">
        <v>23</v>
      </c>
      <c r="F904" t="s">
        <v>24</v>
      </c>
      <c r="G904" t="s">
        <v>34</v>
      </c>
      <c r="H904">
        <v>180</v>
      </c>
      <c r="I904">
        <v>41</v>
      </c>
      <c r="J904">
        <v>3</v>
      </c>
      <c r="K904">
        <v>8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5</v>
      </c>
      <c r="R904">
        <v>5</v>
      </c>
      <c r="S904">
        <v>18</v>
      </c>
      <c r="T904">
        <v>62</v>
      </c>
    </row>
    <row r="905" spans="1:20" x14ac:dyDescent="0.35">
      <c r="A905" s="2" t="s">
        <v>1278</v>
      </c>
      <c r="B905" t="s">
        <v>875</v>
      </c>
      <c r="C905" t="s">
        <v>1279</v>
      </c>
      <c r="D905" t="s">
        <v>876</v>
      </c>
      <c r="E905" t="s">
        <v>23</v>
      </c>
      <c r="F905" t="s">
        <v>24</v>
      </c>
      <c r="G905" t="s">
        <v>34</v>
      </c>
      <c r="H905">
        <v>180</v>
      </c>
      <c r="I905">
        <v>44</v>
      </c>
      <c r="J905">
        <v>4</v>
      </c>
      <c r="K905">
        <v>10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5</v>
      </c>
      <c r="R905">
        <v>6</v>
      </c>
      <c r="S905">
        <v>21</v>
      </c>
      <c r="T905">
        <v>69</v>
      </c>
    </row>
    <row r="906" spans="1:20" x14ac:dyDescent="0.35">
      <c r="A906" s="2" t="s">
        <v>1278</v>
      </c>
      <c r="B906" t="s">
        <v>956</v>
      </c>
      <c r="C906" t="s">
        <v>1279</v>
      </c>
      <c r="D906" t="s">
        <v>958</v>
      </c>
      <c r="E906" t="s">
        <v>23</v>
      </c>
      <c r="F906" t="s">
        <v>24</v>
      </c>
      <c r="G906" t="s">
        <v>34</v>
      </c>
      <c r="H906">
        <v>180</v>
      </c>
      <c r="I906">
        <v>56</v>
      </c>
      <c r="J906">
        <v>2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2</v>
      </c>
      <c r="R906">
        <v>2</v>
      </c>
      <c r="S906">
        <v>4</v>
      </c>
      <c r="T906">
        <v>62</v>
      </c>
    </row>
    <row r="907" spans="1:20" x14ac:dyDescent="0.35">
      <c r="A907" s="2" t="s">
        <v>1278</v>
      </c>
      <c r="B907" t="s">
        <v>398</v>
      </c>
      <c r="C907" t="s">
        <v>1279</v>
      </c>
      <c r="D907" t="s">
        <v>399</v>
      </c>
      <c r="E907" t="s">
        <v>23</v>
      </c>
      <c r="F907" t="s">
        <v>24</v>
      </c>
      <c r="G907" t="s">
        <v>34</v>
      </c>
      <c r="H907">
        <v>180</v>
      </c>
      <c r="I907">
        <v>65</v>
      </c>
      <c r="J907">
        <v>2</v>
      </c>
      <c r="K907">
        <v>2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1</v>
      </c>
      <c r="R907">
        <v>0</v>
      </c>
      <c r="S907">
        <v>3</v>
      </c>
      <c r="T907">
        <v>70</v>
      </c>
    </row>
    <row r="908" spans="1:20" x14ac:dyDescent="0.35">
      <c r="A908" s="2" t="s">
        <v>1278</v>
      </c>
      <c r="B908" t="s">
        <v>736</v>
      </c>
      <c r="C908" t="s">
        <v>1279</v>
      </c>
      <c r="D908" t="s">
        <v>737</v>
      </c>
      <c r="E908" t="s">
        <v>23</v>
      </c>
      <c r="F908" t="s">
        <v>24</v>
      </c>
      <c r="G908" t="s">
        <v>34</v>
      </c>
      <c r="H908">
        <v>180</v>
      </c>
      <c r="I908">
        <v>52</v>
      </c>
      <c r="J908">
        <v>2</v>
      </c>
      <c r="K908">
        <v>6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6</v>
      </c>
      <c r="T908">
        <v>60</v>
      </c>
    </row>
    <row r="909" spans="1:20" x14ac:dyDescent="0.35">
      <c r="A909" s="2" t="s">
        <v>1278</v>
      </c>
      <c r="B909" t="s">
        <v>1122</v>
      </c>
      <c r="C909" t="s">
        <v>1279</v>
      </c>
      <c r="D909" t="s">
        <v>1123</v>
      </c>
      <c r="E909" t="s">
        <v>23</v>
      </c>
      <c r="F909" t="s">
        <v>24</v>
      </c>
      <c r="G909" t="s">
        <v>34</v>
      </c>
      <c r="H909">
        <v>180</v>
      </c>
      <c r="I909">
        <v>70</v>
      </c>
      <c r="J909">
        <v>6</v>
      </c>
      <c r="K909">
        <v>10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14</v>
      </c>
      <c r="R909">
        <v>10</v>
      </c>
      <c r="S909">
        <v>34</v>
      </c>
      <c r="T909">
        <v>110</v>
      </c>
    </row>
    <row r="910" spans="1:20" x14ac:dyDescent="0.35">
      <c r="A910" s="2" t="s">
        <v>1278</v>
      </c>
      <c r="B910" t="s">
        <v>1284</v>
      </c>
      <c r="C910" t="s">
        <v>1279</v>
      </c>
      <c r="D910" t="s">
        <v>1285</v>
      </c>
      <c r="E910" t="s">
        <v>23</v>
      </c>
      <c r="F910" t="s">
        <v>24</v>
      </c>
      <c r="G910" t="s">
        <v>34</v>
      </c>
      <c r="H910">
        <v>180</v>
      </c>
      <c r="I910">
        <v>52</v>
      </c>
      <c r="J910">
        <v>4</v>
      </c>
      <c r="K910">
        <v>10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10</v>
      </c>
      <c r="R910">
        <v>10</v>
      </c>
      <c r="S910">
        <v>30</v>
      </c>
      <c r="T910">
        <v>86</v>
      </c>
    </row>
    <row r="911" spans="1:20" x14ac:dyDescent="0.35">
      <c r="A911" s="2" t="s">
        <v>1278</v>
      </c>
      <c r="B911" t="s">
        <v>81</v>
      </c>
      <c r="C911" t="s">
        <v>1279</v>
      </c>
      <c r="D911" t="s">
        <v>82</v>
      </c>
      <c r="E911" t="s">
        <v>23</v>
      </c>
      <c r="F911" t="s">
        <v>24</v>
      </c>
      <c r="G911" t="s">
        <v>952</v>
      </c>
      <c r="H911">
        <v>210</v>
      </c>
      <c r="I911">
        <v>54</v>
      </c>
      <c r="J911">
        <v>4</v>
      </c>
      <c r="K911">
        <v>6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3</v>
      </c>
      <c r="R911">
        <v>10</v>
      </c>
      <c r="S911">
        <v>19</v>
      </c>
      <c r="T911">
        <v>77</v>
      </c>
    </row>
    <row r="912" spans="1:20" x14ac:dyDescent="0.35">
      <c r="A912" s="2" t="s">
        <v>1278</v>
      </c>
      <c r="B912" t="s">
        <v>440</v>
      </c>
      <c r="C912" t="s">
        <v>1279</v>
      </c>
      <c r="D912" t="s">
        <v>441</v>
      </c>
      <c r="E912" t="s">
        <v>23</v>
      </c>
      <c r="F912" t="s">
        <v>24</v>
      </c>
      <c r="G912" t="s">
        <v>952</v>
      </c>
      <c r="H912">
        <v>210</v>
      </c>
      <c r="I912">
        <v>32</v>
      </c>
      <c r="J912">
        <v>3</v>
      </c>
      <c r="K912">
        <v>10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3</v>
      </c>
      <c r="R912">
        <v>5</v>
      </c>
      <c r="S912">
        <v>18</v>
      </c>
      <c r="T912">
        <v>53</v>
      </c>
    </row>
    <row r="913" spans="1:20" x14ac:dyDescent="0.35">
      <c r="A913" s="2" t="s">
        <v>1278</v>
      </c>
      <c r="B913" t="s">
        <v>887</v>
      </c>
      <c r="C913" t="s">
        <v>1279</v>
      </c>
      <c r="D913" t="s">
        <v>888</v>
      </c>
      <c r="E913" t="s">
        <v>23</v>
      </c>
      <c r="F913" t="s">
        <v>24</v>
      </c>
      <c r="G913" t="s">
        <v>34</v>
      </c>
      <c r="H913">
        <v>180</v>
      </c>
      <c r="I913">
        <v>46</v>
      </c>
      <c r="J913">
        <v>3</v>
      </c>
      <c r="K913">
        <v>5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3</v>
      </c>
      <c r="R913">
        <v>5</v>
      </c>
      <c r="S913">
        <v>13</v>
      </c>
      <c r="T913">
        <v>62</v>
      </c>
    </row>
    <row r="914" spans="1:20" x14ac:dyDescent="0.35">
      <c r="A914" s="2" t="s">
        <v>1278</v>
      </c>
      <c r="B914" t="s">
        <v>889</v>
      </c>
      <c r="C914" t="s">
        <v>1279</v>
      </c>
      <c r="D914" t="s">
        <v>890</v>
      </c>
      <c r="E914" t="s">
        <v>23</v>
      </c>
      <c r="F914" t="s">
        <v>24</v>
      </c>
      <c r="G914" t="s">
        <v>34</v>
      </c>
      <c r="H914">
        <v>180</v>
      </c>
      <c r="I914">
        <v>30</v>
      </c>
      <c r="J914">
        <v>3</v>
      </c>
      <c r="K914">
        <v>10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3</v>
      </c>
      <c r="R914">
        <v>5</v>
      </c>
      <c r="S914">
        <v>18</v>
      </c>
      <c r="T914">
        <v>51</v>
      </c>
    </row>
    <row r="915" spans="1:20" x14ac:dyDescent="0.35">
      <c r="A915" s="2" t="s">
        <v>1286</v>
      </c>
      <c r="B915" t="s">
        <v>877</v>
      </c>
      <c r="C915" t="s">
        <v>1287</v>
      </c>
      <c r="D915" t="s">
        <v>878</v>
      </c>
      <c r="E915" t="s">
        <v>23</v>
      </c>
      <c r="F915" t="s">
        <v>24</v>
      </c>
      <c r="G915" t="s">
        <v>34</v>
      </c>
      <c r="H915">
        <v>180</v>
      </c>
      <c r="I915">
        <v>132</v>
      </c>
      <c r="J915">
        <v>10</v>
      </c>
      <c r="K915">
        <v>10</v>
      </c>
      <c r="L915">
        <v>0</v>
      </c>
      <c r="M915">
        <v>0</v>
      </c>
      <c r="N915">
        <v>2</v>
      </c>
      <c r="O915">
        <v>0</v>
      </c>
      <c r="P915">
        <v>0</v>
      </c>
      <c r="Q915">
        <v>10</v>
      </c>
      <c r="R915">
        <v>17</v>
      </c>
      <c r="S915">
        <v>39</v>
      </c>
      <c r="T915">
        <v>181</v>
      </c>
    </row>
    <row r="916" spans="1:20" x14ac:dyDescent="0.35">
      <c r="A916" s="2" t="s">
        <v>1286</v>
      </c>
      <c r="B916" t="s">
        <v>1288</v>
      </c>
      <c r="C916" t="s">
        <v>1287</v>
      </c>
      <c r="D916" t="s">
        <v>1289</v>
      </c>
      <c r="E916" t="s">
        <v>23</v>
      </c>
      <c r="F916" t="s">
        <v>24</v>
      </c>
      <c r="G916" t="s">
        <v>34</v>
      </c>
      <c r="H916">
        <v>180</v>
      </c>
      <c r="I916">
        <v>30</v>
      </c>
      <c r="J916">
        <v>2</v>
      </c>
      <c r="K916">
        <v>2</v>
      </c>
      <c r="L916">
        <v>0</v>
      </c>
      <c r="M916">
        <v>0</v>
      </c>
      <c r="N916">
        <v>1</v>
      </c>
      <c r="O916">
        <v>0</v>
      </c>
      <c r="P916">
        <v>0</v>
      </c>
      <c r="Q916">
        <v>10</v>
      </c>
      <c r="R916">
        <v>4</v>
      </c>
      <c r="S916">
        <v>17</v>
      </c>
      <c r="T916">
        <v>49</v>
      </c>
    </row>
    <row r="917" spans="1:20" x14ac:dyDescent="0.35">
      <c r="A917" s="2" t="s">
        <v>1286</v>
      </c>
      <c r="B917" t="s">
        <v>1290</v>
      </c>
      <c r="C917" t="s">
        <v>1287</v>
      </c>
      <c r="D917" t="s">
        <v>1291</v>
      </c>
      <c r="E917" t="s">
        <v>23</v>
      </c>
      <c r="F917" t="s">
        <v>24</v>
      </c>
      <c r="G917" t="s">
        <v>34</v>
      </c>
      <c r="H917">
        <v>180</v>
      </c>
      <c r="I917">
        <v>32</v>
      </c>
      <c r="J917">
        <v>2</v>
      </c>
      <c r="K917">
        <v>3</v>
      </c>
      <c r="L917">
        <v>0</v>
      </c>
      <c r="M917">
        <v>0</v>
      </c>
      <c r="N917">
        <v>1</v>
      </c>
      <c r="O917">
        <v>0</v>
      </c>
      <c r="P917">
        <v>0</v>
      </c>
      <c r="Q917">
        <v>5</v>
      </c>
      <c r="R917">
        <v>4</v>
      </c>
      <c r="S917">
        <v>13</v>
      </c>
      <c r="T917">
        <v>47</v>
      </c>
    </row>
    <row r="918" spans="1:20" x14ac:dyDescent="0.35">
      <c r="A918" s="2" t="s">
        <v>1286</v>
      </c>
      <c r="B918" t="s">
        <v>176</v>
      </c>
      <c r="C918" t="s">
        <v>1287</v>
      </c>
      <c r="D918" t="s">
        <v>177</v>
      </c>
      <c r="E918" t="s">
        <v>23</v>
      </c>
      <c r="F918" t="s">
        <v>24</v>
      </c>
      <c r="G918" t="s">
        <v>34</v>
      </c>
      <c r="H918">
        <v>180</v>
      </c>
      <c r="I918">
        <v>137</v>
      </c>
      <c r="J918">
        <v>10</v>
      </c>
      <c r="K918">
        <v>10</v>
      </c>
      <c r="L918">
        <v>0</v>
      </c>
      <c r="M918">
        <v>0</v>
      </c>
      <c r="N918">
        <v>2</v>
      </c>
      <c r="O918">
        <v>0</v>
      </c>
      <c r="P918">
        <v>0</v>
      </c>
      <c r="Q918">
        <v>10</v>
      </c>
      <c r="R918">
        <v>20</v>
      </c>
      <c r="S918">
        <v>42</v>
      </c>
      <c r="T918">
        <v>189</v>
      </c>
    </row>
    <row r="919" spans="1:20" x14ac:dyDescent="0.35">
      <c r="A919" s="2" t="s">
        <v>1286</v>
      </c>
      <c r="B919" t="s">
        <v>1292</v>
      </c>
      <c r="C919" t="s">
        <v>1287</v>
      </c>
      <c r="D919" t="s">
        <v>1293</v>
      </c>
      <c r="E919" t="s">
        <v>23</v>
      </c>
      <c r="F919" t="s">
        <v>24</v>
      </c>
      <c r="G919" t="s">
        <v>34</v>
      </c>
      <c r="H919">
        <v>180</v>
      </c>
      <c r="I919">
        <v>60</v>
      </c>
      <c r="J919">
        <v>3</v>
      </c>
      <c r="K919">
        <v>5</v>
      </c>
      <c r="L919">
        <v>0</v>
      </c>
      <c r="M919">
        <v>0</v>
      </c>
      <c r="N919">
        <v>1</v>
      </c>
      <c r="O919">
        <v>0</v>
      </c>
      <c r="P919">
        <v>0</v>
      </c>
      <c r="Q919">
        <v>10</v>
      </c>
      <c r="R919">
        <v>8</v>
      </c>
      <c r="S919">
        <v>24</v>
      </c>
      <c r="T919">
        <v>87</v>
      </c>
    </row>
    <row r="920" spans="1:20" x14ac:dyDescent="0.35">
      <c r="A920" s="2" t="s">
        <v>1286</v>
      </c>
      <c r="B920" t="s">
        <v>975</v>
      </c>
      <c r="C920" t="s">
        <v>1287</v>
      </c>
      <c r="D920" t="s">
        <v>976</v>
      </c>
      <c r="E920" t="s">
        <v>23</v>
      </c>
      <c r="F920" t="s">
        <v>24</v>
      </c>
      <c r="G920" t="s">
        <v>34</v>
      </c>
      <c r="H920">
        <v>180</v>
      </c>
      <c r="I920">
        <v>30</v>
      </c>
      <c r="J920">
        <v>4</v>
      </c>
      <c r="K920">
        <v>4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1</v>
      </c>
      <c r="R920">
        <v>1</v>
      </c>
      <c r="S920">
        <v>6</v>
      </c>
      <c r="T920">
        <v>40</v>
      </c>
    </row>
    <row r="921" spans="1:20" x14ac:dyDescent="0.35">
      <c r="A921" s="2" t="s">
        <v>1286</v>
      </c>
      <c r="B921" t="s">
        <v>1294</v>
      </c>
      <c r="C921" t="s">
        <v>1287</v>
      </c>
      <c r="D921" t="s">
        <v>1295</v>
      </c>
      <c r="E921" t="s">
        <v>23</v>
      </c>
      <c r="F921" t="s">
        <v>24</v>
      </c>
      <c r="G921" t="s">
        <v>34</v>
      </c>
      <c r="H921">
        <v>180</v>
      </c>
      <c r="I921">
        <v>30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30</v>
      </c>
    </row>
    <row r="922" spans="1:20" x14ac:dyDescent="0.35">
      <c r="A922" s="2" t="s">
        <v>1296</v>
      </c>
      <c r="B922" t="s">
        <v>1010</v>
      </c>
      <c r="C922" t="s">
        <v>1297</v>
      </c>
      <c r="D922" t="s">
        <v>1011</v>
      </c>
      <c r="E922" t="s">
        <v>23</v>
      </c>
      <c r="F922" t="s">
        <v>24</v>
      </c>
      <c r="G922" t="s">
        <v>145</v>
      </c>
      <c r="H922">
        <v>180</v>
      </c>
      <c r="I922">
        <v>135</v>
      </c>
      <c r="J922">
        <v>4</v>
      </c>
      <c r="K922">
        <v>8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5</v>
      </c>
      <c r="R922">
        <v>3</v>
      </c>
      <c r="S922">
        <v>16</v>
      </c>
      <c r="T922">
        <v>155</v>
      </c>
    </row>
    <row r="923" spans="1:20" x14ac:dyDescent="0.35">
      <c r="A923" s="2" t="s">
        <v>1296</v>
      </c>
      <c r="B923" t="s">
        <v>1298</v>
      </c>
      <c r="C923" t="s">
        <v>1297</v>
      </c>
      <c r="D923" t="s">
        <v>1299</v>
      </c>
      <c r="E923" t="s">
        <v>23</v>
      </c>
      <c r="F923" t="s">
        <v>24</v>
      </c>
      <c r="G923" t="s">
        <v>34</v>
      </c>
      <c r="H923">
        <v>180</v>
      </c>
      <c r="I923">
        <v>61</v>
      </c>
      <c r="J923">
        <v>0</v>
      </c>
      <c r="K923">
        <v>5</v>
      </c>
      <c r="L923">
        <v>0</v>
      </c>
      <c r="M923">
        <v>0</v>
      </c>
      <c r="N923">
        <v>1</v>
      </c>
      <c r="O923">
        <v>0</v>
      </c>
      <c r="P923">
        <v>0</v>
      </c>
      <c r="Q923">
        <v>5</v>
      </c>
      <c r="R923">
        <v>6</v>
      </c>
      <c r="S923">
        <v>17</v>
      </c>
      <c r="T923">
        <v>78</v>
      </c>
    </row>
    <row r="924" spans="1:20" x14ac:dyDescent="0.35">
      <c r="A924" s="2" t="s">
        <v>1296</v>
      </c>
      <c r="B924" t="s">
        <v>359</v>
      </c>
      <c r="C924" t="s">
        <v>1297</v>
      </c>
      <c r="D924" t="s">
        <v>360</v>
      </c>
      <c r="E924" t="s">
        <v>23</v>
      </c>
      <c r="F924" t="s">
        <v>24</v>
      </c>
      <c r="G924" t="s">
        <v>145</v>
      </c>
      <c r="H924">
        <v>180</v>
      </c>
      <c r="I924">
        <v>102</v>
      </c>
      <c r="J924">
        <v>4</v>
      </c>
      <c r="K924">
        <v>6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5</v>
      </c>
      <c r="R924">
        <v>2</v>
      </c>
      <c r="S924">
        <v>13</v>
      </c>
      <c r="T924">
        <v>119</v>
      </c>
    </row>
    <row r="925" spans="1:20" x14ac:dyDescent="0.35">
      <c r="A925" s="2" t="s">
        <v>1296</v>
      </c>
      <c r="B925" t="s">
        <v>164</v>
      </c>
      <c r="C925" t="s">
        <v>1297</v>
      </c>
      <c r="D925" t="s">
        <v>165</v>
      </c>
      <c r="E925" t="s">
        <v>23</v>
      </c>
      <c r="F925" t="s">
        <v>24</v>
      </c>
      <c r="G925" t="s">
        <v>34</v>
      </c>
      <c r="H925">
        <v>180</v>
      </c>
      <c r="I925">
        <v>138</v>
      </c>
      <c r="J925">
        <v>3</v>
      </c>
      <c r="K925">
        <v>11</v>
      </c>
      <c r="L925">
        <v>0</v>
      </c>
      <c r="M925">
        <v>0</v>
      </c>
      <c r="N925">
        <v>1</v>
      </c>
      <c r="O925">
        <v>0</v>
      </c>
      <c r="P925">
        <v>0</v>
      </c>
      <c r="Q925">
        <v>10</v>
      </c>
      <c r="R925">
        <v>10</v>
      </c>
      <c r="S925">
        <v>32</v>
      </c>
      <c r="T925">
        <v>173</v>
      </c>
    </row>
    <row r="926" spans="1:20" x14ac:dyDescent="0.35">
      <c r="A926" s="2" t="s">
        <v>1296</v>
      </c>
      <c r="B926" t="s">
        <v>1018</v>
      </c>
      <c r="C926" t="s">
        <v>1297</v>
      </c>
      <c r="D926" t="s">
        <v>1019</v>
      </c>
      <c r="E926" t="s">
        <v>23</v>
      </c>
      <c r="F926" t="s">
        <v>24</v>
      </c>
      <c r="G926" t="s">
        <v>34</v>
      </c>
      <c r="H926">
        <v>180</v>
      </c>
      <c r="I926">
        <v>25</v>
      </c>
      <c r="J926">
        <v>0</v>
      </c>
      <c r="K926">
        <v>2</v>
      </c>
      <c r="L926">
        <v>0</v>
      </c>
      <c r="M926">
        <v>0</v>
      </c>
      <c r="N926">
        <v>1</v>
      </c>
      <c r="O926">
        <v>0</v>
      </c>
      <c r="P926">
        <v>0</v>
      </c>
      <c r="Q926">
        <v>5</v>
      </c>
      <c r="R926">
        <v>3</v>
      </c>
      <c r="S926">
        <v>11</v>
      </c>
      <c r="T926">
        <v>36</v>
      </c>
    </row>
    <row r="927" spans="1:20" x14ac:dyDescent="0.35">
      <c r="A927" s="2" t="s">
        <v>1296</v>
      </c>
      <c r="B927" t="s">
        <v>1300</v>
      </c>
      <c r="C927" t="s">
        <v>1297</v>
      </c>
      <c r="D927" t="s">
        <v>1301</v>
      </c>
      <c r="E927" t="s">
        <v>23</v>
      </c>
      <c r="F927" t="s">
        <v>24</v>
      </c>
      <c r="G927" t="s">
        <v>34</v>
      </c>
      <c r="H927">
        <v>180</v>
      </c>
      <c r="I927">
        <v>20</v>
      </c>
      <c r="J927">
        <v>2</v>
      </c>
      <c r="K927">
        <v>2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5</v>
      </c>
      <c r="R927">
        <v>1</v>
      </c>
      <c r="S927">
        <v>8</v>
      </c>
      <c r="T927">
        <v>30</v>
      </c>
    </row>
    <row r="928" spans="1:20" x14ac:dyDescent="0.35">
      <c r="A928" s="2" t="s">
        <v>1296</v>
      </c>
      <c r="B928" t="s">
        <v>71</v>
      </c>
      <c r="C928" t="s">
        <v>1297</v>
      </c>
      <c r="D928" t="s">
        <v>72</v>
      </c>
      <c r="E928" t="s">
        <v>23</v>
      </c>
      <c r="F928" t="s">
        <v>24</v>
      </c>
      <c r="G928" t="s">
        <v>145</v>
      </c>
      <c r="H928">
        <v>180</v>
      </c>
      <c r="I928">
        <v>31</v>
      </c>
      <c r="J928">
        <v>0</v>
      </c>
      <c r="K928">
        <v>3</v>
      </c>
      <c r="L928">
        <v>0</v>
      </c>
      <c r="M928">
        <v>0</v>
      </c>
      <c r="N928">
        <v>1</v>
      </c>
      <c r="O928">
        <v>0</v>
      </c>
      <c r="P928">
        <v>0</v>
      </c>
      <c r="Q928">
        <v>5</v>
      </c>
      <c r="R928">
        <v>3</v>
      </c>
      <c r="S928">
        <v>12</v>
      </c>
      <c r="T928">
        <v>43</v>
      </c>
    </row>
    <row r="929" spans="1:20" x14ac:dyDescent="0.35">
      <c r="A929" s="2" t="s">
        <v>1296</v>
      </c>
      <c r="B929" t="s">
        <v>363</v>
      </c>
      <c r="C929" t="s">
        <v>1297</v>
      </c>
      <c r="D929" t="s">
        <v>171</v>
      </c>
      <c r="E929" t="s">
        <v>23</v>
      </c>
      <c r="F929" t="s">
        <v>24</v>
      </c>
      <c r="G929" t="s">
        <v>34</v>
      </c>
      <c r="H929">
        <v>180</v>
      </c>
      <c r="I929">
        <v>220</v>
      </c>
      <c r="J929">
        <v>3</v>
      </c>
      <c r="K929">
        <v>16</v>
      </c>
      <c r="L929">
        <v>0</v>
      </c>
      <c r="M929">
        <v>0</v>
      </c>
      <c r="N929">
        <v>1</v>
      </c>
      <c r="O929">
        <v>0</v>
      </c>
      <c r="P929">
        <v>0</v>
      </c>
      <c r="Q929">
        <v>5</v>
      </c>
      <c r="R929">
        <v>10</v>
      </c>
      <c r="S929">
        <v>32</v>
      </c>
      <c r="T929">
        <v>255</v>
      </c>
    </row>
    <row r="930" spans="1:20" x14ac:dyDescent="0.35">
      <c r="A930" s="2" t="s">
        <v>1296</v>
      </c>
      <c r="B930" t="s">
        <v>1302</v>
      </c>
      <c r="C930" t="s">
        <v>1297</v>
      </c>
      <c r="D930" t="s">
        <v>1303</v>
      </c>
      <c r="E930" t="s">
        <v>23</v>
      </c>
      <c r="F930" t="s">
        <v>24</v>
      </c>
      <c r="G930" t="s">
        <v>145</v>
      </c>
      <c r="H930">
        <v>180</v>
      </c>
      <c r="I930">
        <v>112</v>
      </c>
      <c r="J930">
        <v>2</v>
      </c>
      <c r="K930">
        <v>7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5</v>
      </c>
      <c r="R930">
        <v>2</v>
      </c>
      <c r="S930">
        <v>14</v>
      </c>
      <c r="T930">
        <v>128</v>
      </c>
    </row>
    <row r="931" spans="1:20" x14ac:dyDescent="0.35">
      <c r="A931" s="2" t="s">
        <v>1296</v>
      </c>
      <c r="B931" t="s">
        <v>57</v>
      </c>
      <c r="C931" t="s">
        <v>1297</v>
      </c>
      <c r="D931" t="s">
        <v>58</v>
      </c>
      <c r="E931" t="s">
        <v>23</v>
      </c>
      <c r="F931" t="s">
        <v>24</v>
      </c>
      <c r="G931" t="s">
        <v>34</v>
      </c>
      <c r="H931">
        <v>180</v>
      </c>
      <c r="I931">
        <v>183</v>
      </c>
      <c r="J931">
        <v>10</v>
      </c>
      <c r="K931">
        <v>11</v>
      </c>
      <c r="L931">
        <v>0</v>
      </c>
      <c r="M931">
        <v>0</v>
      </c>
      <c r="N931">
        <v>2</v>
      </c>
      <c r="O931">
        <v>0</v>
      </c>
      <c r="P931">
        <v>0</v>
      </c>
      <c r="Q931">
        <v>5</v>
      </c>
      <c r="R931">
        <v>4</v>
      </c>
      <c r="S931">
        <v>22</v>
      </c>
      <c r="T931">
        <v>215</v>
      </c>
    </row>
    <row r="932" spans="1:20" x14ac:dyDescent="0.35">
      <c r="A932" s="2" t="s">
        <v>1296</v>
      </c>
      <c r="B932" t="s">
        <v>172</v>
      </c>
      <c r="C932" t="s">
        <v>1297</v>
      </c>
      <c r="D932" t="s">
        <v>173</v>
      </c>
      <c r="E932" t="s">
        <v>23</v>
      </c>
      <c r="F932" t="s">
        <v>24</v>
      </c>
      <c r="G932" t="s">
        <v>34</v>
      </c>
      <c r="H932">
        <v>180</v>
      </c>
      <c r="I932">
        <v>160</v>
      </c>
      <c r="J932">
        <v>3</v>
      </c>
      <c r="K932">
        <v>12</v>
      </c>
      <c r="L932">
        <v>0</v>
      </c>
      <c r="M932">
        <v>0</v>
      </c>
      <c r="N932">
        <v>1</v>
      </c>
      <c r="O932">
        <v>0</v>
      </c>
      <c r="P932">
        <v>0</v>
      </c>
      <c r="Q932">
        <v>5</v>
      </c>
      <c r="R932">
        <v>10</v>
      </c>
      <c r="S932">
        <v>28</v>
      </c>
      <c r="T932">
        <v>191</v>
      </c>
    </row>
    <row r="933" spans="1:20" x14ac:dyDescent="0.35">
      <c r="A933" s="2" t="s">
        <v>1296</v>
      </c>
      <c r="B933" t="s">
        <v>1304</v>
      </c>
      <c r="C933" t="s">
        <v>1297</v>
      </c>
      <c r="D933" t="s">
        <v>1305</v>
      </c>
      <c r="E933" t="s">
        <v>23</v>
      </c>
      <c r="F933" t="s">
        <v>24</v>
      </c>
      <c r="G933" t="s">
        <v>34</v>
      </c>
      <c r="H933">
        <v>180</v>
      </c>
      <c r="I933">
        <v>30</v>
      </c>
      <c r="J933">
        <v>1</v>
      </c>
      <c r="K933">
        <v>2</v>
      </c>
      <c r="L933">
        <v>0</v>
      </c>
      <c r="M933">
        <v>0</v>
      </c>
      <c r="N933">
        <v>1</v>
      </c>
      <c r="O933">
        <v>0</v>
      </c>
      <c r="P933">
        <v>0</v>
      </c>
      <c r="Q933">
        <v>5</v>
      </c>
      <c r="R933">
        <v>3</v>
      </c>
      <c r="S933">
        <v>11</v>
      </c>
      <c r="T933">
        <v>42</v>
      </c>
    </row>
    <row r="934" spans="1:20" x14ac:dyDescent="0.35">
      <c r="A934" s="2" t="s">
        <v>1296</v>
      </c>
      <c r="B934" t="s">
        <v>174</v>
      </c>
      <c r="C934" t="s">
        <v>1297</v>
      </c>
      <c r="D934" t="s">
        <v>175</v>
      </c>
      <c r="E934" t="s">
        <v>23</v>
      </c>
      <c r="F934" t="s">
        <v>24</v>
      </c>
      <c r="G934" t="s">
        <v>145</v>
      </c>
      <c r="H934">
        <v>180</v>
      </c>
      <c r="I934">
        <v>75</v>
      </c>
      <c r="J934">
        <v>5</v>
      </c>
      <c r="K934">
        <v>6</v>
      </c>
      <c r="L934">
        <v>0</v>
      </c>
      <c r="M934">
        <v>0</v>
      </c>
      <c r="N934">
        <v>1</v>
      </c>
      <c r="O934">
        <v>0</v>
      </c>
      <c r="P934">
        <v>0</v>
      </c>
      <c r="Q934">
        <v>15</v>
      </c>
      <c r="R934">
        <v>8</v>
      </c>
      <c r="S934">
        <v>30</v>
      </c>
      <c r="T934">
        <v>110</v>
      </c>
    </row>
    <row r="935" spans="1:20" x14ac:dyDescent="0.35">
      <c r="A935" s="2" t="s">
        <v>1296</v>
      </c>
      <c r="B935" t="s">
        <v>1306</v>
      </c>
      <c r="C935" t="s">
        <v>1297</v>
      </c>
      <c r="D935" t="s">
        <v>1307</v>
      </c>
      <c r="E935" t="s">
        <v>23</v>
      </c>
      <c r="F935" t="s">
        <v>24</v>
      </c>
      <c r="G935" t="s">
        <v>34</v>
      </c>
      <c r="H935">
        <v>180</v>
      </c>
      <c r="I935">
        <v>68</v>
      </c>
      <c r="J935">
        <v>2</v>
      </c>
      <c r="K935">
        <v>5</v>
      </c>
      <c r="L935">
        <v>0</v>
      </c>
      <c r="M935">
        <v>0</v>
      </c>
      <c r="N935">
        <v>0</v>
      </c>
      <c r="O935">
        <v>0</v>
      </c>
      <c r="P935">
        <v>0</v>
      </c>
      <c r="Q935">
        <v>5</v>
      </c>
      <c r="R935">
        <v>5</v>
      </c>
      <c r="S935">
        <v>15</v>
      </c>
      <c r="T935">
        <v>85</v>
      </c>
    </row>
    <row r="936" spans="1:20" x14ac:dyDescent="0.35">
      <c r="A936" s="2" t="s">
        <v>1296</v>
      </c>
      <c r="B936" t="s">
        <v>891</v>
      </c>
      <c r="C936" t="s">
        <v>1297</v>
      </c>
      <c r="D936" t="s">
        <v>892</v>
      </c>
      <c r="E936" t="s">
        <v>893</v>
      </c>
      <c r="F936" t="s">
        <v>24</v>
      </c>
      <c r="G936" t="s">
        <v>894</v>
      </c>
      <c r="H936">
        <v>300</v>
      </c>
      <c r="I936">
        <v>47</v>
      </c>
      <c r="J936">
        <v>3</v>
      </c>
      <c r="K936">
        <v>4</v>
      </c>
      <c r="L936">
        <v>0</v>
      </c>
      <c r="M936">
        <v>0</v>
      </c>
      <c r="N936">
        <v>1</v>
      </c>
      <c r="O936">
        <v>0</v>
      </c>
      <c r="P936">
        <v>0</v>
      </c>
      <c r="Q936">
        <v>5</v>
      </c>
      <c r="R936">
        <v>5</v>
      </c>
      <c r="S936">
        <v>15</v>
      </c>
      <c r="T936">
        <v>65</v>
      </c>
    </row>
    <row r="937" spans="1:20" x14ac:dyDescent="0.35">
      <c r="A937" s="2" t="s">
        <v>1308</v>
      </c>
      <c r="B937" t="s">
        <v>684</v>
      </c>
      <c r="C937" t="s">
        <v>1309</v>
      </c>
      <c r="D937" t="s">
        <v>685</v>
      </c>
      <c r="E937" t="s">
        <v>23</v>
      </c>
      <c r="F937" t="s">
        <v>24</v>
      </c>
      <c r="G937" t="s">
        <v>34</v>
      </c>
      <c r="H937">
        <v>180</v>
      </c>
      <c r="I937">
        <v>55</v>
      </c>
      <c r="J937">
        <v>1</v>
      </c>
      <c r="K937">
        <v>5</v>
      </c>
      <c r="L937">
        <v>0</v>
      </c>
      <c r="M937">
        <v>0</v>
      </c>
      <c r="N937">
        <v>1</v>
      </c>
      <c r="O937">
        <v>0</v>
      </c>
      <c r="P937">
        <v>0</v>
      </c>
      <c r="Q937">
        <v>5</v>
      </c>
      <c r="R937">
        <v>6</v>
      </c>
      <c r="S937">
        <v>17</v>
      </c>
      <c r="T937">
        <v>73</v>
      </c>
    </row>
    <row r="938" spans="1:20" x14ac:dyDescent="0.35">
      <c r="A938" s="2" t="s">
        <v>1308</v>
      </c>
      <c r="B938" t="s">
        <v>168</v>
      </c>
      <c r="C938" t="s">
        <v>1309</v>
      </c>
      <c r="D938" t="s">
        <v>169</v>
      </c>
      <c r="E938" t="s">
        <v>23</v>
      </c>
      <c r="F938" t="s">
        <v>24</v>
      </c>
      <c r="G938" t="s">
        <v>34</v>
      </c>
      <c r="H938">
        <v>180</v>
      </c>
      <c r="I938">
        <v>81</v>
      </c>
      <c r="J938">
        <v>6</v>
      </c>
      <c r="K938">
        <v>6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5</v>
      </c>
      <c r="R938">
        <v>8</v>
      </c>
      <c r="S938">
        <v>19</v>
      </c>
      <c r="T938">
        <v>106</v>
      </c>
    </row>
    <row r="939" spans="1:20" x14ac:dyDescent="0.35">
      <c r="A939" s="2" t="s">
        <v>1308</v>
      </c>
      <c r="B939" t="s">
        <v>1310</v>
      </c>
      <c r="C939" t="s">
        <v>1309</v>
      </c>
      <c r="D939" t="s">
        <v>1311</v>
      </c>
      <c r="E939" t="s">
        <v>23</v>
      </c>
      <c r="F939" t="s">
        <v>24</v>
      </c>
      <c r="G939" t="s">
        <v>34</v>
      </c>
      <c r="H939">
        <v>180</v>
      </c>
      <c r="I939">
        <v>34</v>
      </c>
      <c r="J939">
        <v>1</v>
      </c>
      <c r="K939">
        <v>3</v>
      </c>
      <c r="L939">
        <v>0</v>
      </c>
      <c r="M939">
        <v>0</v>
      </c>
      <c r="N939">
        <v>1</v>
      </c>
      <c r="O939">
        <v>0</v>
      </c>
      <c r="P939">
        <v>0</v>
      </c>
      <c r="Q939">
        <v>5</v>
      </c>
      <c r="R939">
        <v>3</v>
      </c>
      <c r="S939">
        <v>12</v>
      </c>
      <c r="T939">
        <v>47</v>
      </c>
    </row>
    <row r="940" spans="1:20" x14ac:dyDescent="0.35">
      <c r="A940" s="2" t="s">
        <v>1308</v>
      </c>
      <c r="B940" t="s">
        <v>57</v>
      </c>
      <c r="C940" t="s">
        <v>1309</v>
      </c>
      <c r="D940" t="s">
        <v>58</v>
      </c>
      <c r="E940" t="s">
        <v>23</v>
      </c>
      <c r="F940" t="s">
        <v>24</v>
      </c>
      <c r="G940" t="s">
        <v>34</v>
      </c>
      <c r="H940">
        <v>180</v>
      </c>
      <c r="I940">
        <v>90</v>
      </c>
      <c r="J940">
        <v>1</v>
      </c>
      <c r="K940">
        <v>8</v>
      </c>
      <c r="L940">
        <v>0</v>
      </c>
      <c r="M940">
        <v>0</v>
      </c>
      <c r="N940">
        <v>2</v>
      </c>
      <c r="O940">
        <v>0</v>
      </c>
      <c r="P940">
        <v>0</v>
      </c>
      <c r="Q940">
        <v>5</v>
      </c>
      <c r="R940">
        <v>10</v>
      </c>
      <c r="S940">
        <v>25</v>
      </c>
      <c r="T940">
        <v>116</v>
      </c>
    </row>
    <row r="941" spans="1:20" x14ac:dyDescent="0.35">
      <c r="A941" s="2" t="s">
        <v>1312</v>
      </c>
      <c r="B941" t="s">
        <v>20</v>
      </c>
      <c r="C941" t="s">
        <v>1313</v>
      </c>
      <c r="D941" t="s">
        <v>22</v>
      </c>
      <c r="E941" t="s">
        <v>23</v>
      </c>
      <c r="F941" t="s">
        <v>24</v>
      </c>
      <c r="G941" t="s">
        <v>25</v>
      </c>
      <c r="H941">
        <v>240</v>
      </c>
      <c r="I941">
        <v>26</v>
      </c>
      <c r="J941">
        <v>2</v>
      </c>
      <c r="K941">
        <v>2</v>
      </c>
      <c r="L941">
        <v>0</v>
      </c>
      <c r="M941">
        <v>2</v>
      </c>
      <c r="N941">
        <v>1</v>
      </c>
      <c r="O941">
        <v>2</v>
      </c>
      <c r="P941">
        <v>0</v>
      </c>
      <c r="Q941">
        <v>2</v>
      </c>
      <c r="R941">
        <v>2</v>
      </c>
      <c r="S941">
        <v>11</v>
      </c>
      <c r="T941">
        <v>39</v>
      </c>
    </row>
    <row r="942" spans="1:20" x14ac:dyDescent="0.35">
      <c r="A942" s="2" t="s">
        <v>1314</v>
      </c>
      <c r="B942" t="s">
        <v>31</v>
      </c>
      <c r="C942" t="s">
        <v>1315</v>
      </c>
      <c r="D942" t="s">
        <v>33</v>
      </c>
      <c r="E942" t="s">
        <v>23</v>
      </c>
      <c r="F942" t="s">
        <v>24</v>
      </c>
      <c r="G942" t="s">
        <v>34</v>
      </c>
      <c r="H942">
        <v>180</v>
      </c>
      <c r="I942">
        <v>36</v>
      </c>
      <c r="J942">
        <v>0</v>
      </c>
      <c r="K942">
        <v>3</v>
      </c>
      <c r="L942">
        <v>0</v>
      </c>
      <c r="M942">
        <v>2</v>
      </c>
      <c r="N942">
        <v>1</v>
      </c>
      <c r="O942">
        <v>1</v>
      </c>
      <c r="P942">
        <v>0</v>
      </c>
      <c r="Q942">
        <v>1</v>
      </c>
      <c r="R942">
        <v>1</v>
      </c>
      <c r="S942">
        <v>9</v>
      </c>
      <c r="T942">
        <v>45</v>
      </c>
    </row>
    <row r="943" spans="1:20" x14ac:dyDescent="0.35">
      <c r="A943" s="2" t="s">
        <v>1316</v>
      </c>
      <c r="B943" t="s">
        <v>980</v>
      </c>
      <c r="C943" t="s">
        <v>1317</v>
      </c>
      <c r="D943" t="s">
        <v>982</v>
      </c>
      <c r="E943" t="s">
        <v>23</v>
      </c>
      <c r="F943" t="s">
        <v>24</v>
      </c>
      <c r="G943" t="s">
        <v>34</v>
      </c>
      <c r="H943">
        <v>180</v>
      </c>
      <c r="I943">
        <v>18</v>
      </c>
      <c r="J943">
        <v>1</v>
      </c>
      <c r="K943">
        <v>3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4</v>
      </c>
      <c r="R943">
        <v>4</v>
      </c>
      <c r="S943">
        <v>11</v>
      </c>
      <c r="T943">
        <v>30</v>
      </c>
    </row>
    <row r="944" spans="1:20" x14ac:dyDescent="0.35">
      <c r="A944" s="2" t="s">
        <v>1316</v>
      </c>
      <c r="B944" t="s">
        <v>1318</v>
      </c>
      <c r="C944" t="s">
        <v>1317</v>
      </c>
      <c r="D944" t="s">
        <v>1319</v>
      </c>
      <c r="E944" t="s">
        <v>23</v>
      </c>
      <c r="F944" t="s">
        <v>24</v>
      </c>
      <c r="G944" t="s">
        <v>34</v>
      </c>
      <c r="H944">
        <v>180</v>
      </c>
      <c r="I944">
        <v>37</v>
      </c>
      <c r="J944">
        <v>1</v>
      </c>
      <c r="K944">
        <v>4</v>
      </c>
      <c r="L944">
        <v>0</v>
      </c>
      <c r="M944">
        <v>0</v>
      </c>
      <c r="N944">
        <v>0</v>
      </c>
      <c r="O944">
        <v>1</v>
      </c>
      <c r="P944">
        <v>0</v>
      </c>
      <c r="Q944">
        <v>9</v>
      </c>
      <c r="R944">
        <v>4</v>
      </c>
      <c r="S944">
        <v>18</v>
      </c>
      <c r="T944">
        <v>56</v>
      </c>
    </row>
    <row r="945" spans="1:20" x14ac:dyDescent="0.35">
      <c r="A945" s="2" t="s">
        <v>1316</v>
      </c>
      <c r="B945" t="s">
        <v>605</v>
      </c>
      <c r="C945" t="s">
        <v>1317</v>
      </c>
      <c r="D945" t="s">
        <v>606</v>
      </c>
      <c r="E945" t="s">
        <v>23</v>
      </c>
      <c r="F945" t="s">
        <v>24</v>
      </c>
      <c r="G945" t="s">
        <v>34</v>
      </c>
      <c r="H945">
        <v>180</v>
      </c>
      <c r="I945">
        <v>33</v>
      </c>
      <c r="J945">
        <v>1</v>
      </c>
      <c r="K945">
        <v>1</v>
      </c>
      <c r="L945">
        <v>0</v>
      </c>
      <c r="M945">
        <v>0</v>
      </c>
      <c r="N945">
        <v>0</v>
      </c>
      <c r="O945">
        <v>1</v>
      </c>
      <c r="P945">
        <v>0</v>
      </c>
      <c r="Q945">
        <v>3</v>
      </c>
      <c r="R945">
        <v>3</v>
      </c>
      <c r="S945">
        <v>8</v>
      </c>
      <c r="T945">
        <v>42</v>
      </c>
    </row>
    <row r="946" spans="1:20" x14ac:dyDescent="0.35">
      <c r="A946" s="2" t="s">
        <v>1316</v>
      </c>
      <c r="B946" t="s">
        <v>1320</v>
      </c>
      <c r="C946" t="s">
        <v>1317</v>
      </c>
      <c r="D946" t="s">
        <v>1321</v>
      </c>
      <c r="E946" t="s">
        <v>23</v>
      </c>
      <c r="F946" t="s">
        <v>24</v>
      </c>
      <c r="G946" t="s">
        <v>34</v>
      </c>
      <c r="H946">
        <v>180</v>
      </c>
      <c r="I946">
        <v>34</v>
      </c>
      <c r="J946">
        <v>1</v>
      </c>
      <c r="K946">
        <v>3</v>
      </c>
      <c r="L946">
        <v>0</v>
      </c>
      <c r="M946">
        <v>0</v>
      </c>
      <c r="N946">
        <v>0</v>
      </c>
      <c r="O946">
        <v>1</v>
      </c>
      <c r="P946">
        <v>0</v>
      </c>
      <c r="Q946">
        <v>15</v>
      </c>
      <c r="R946">
        <v>4</v>
      </c>
      <c r="S946">
        <v>23</v>
      </c>
      <c r="T946">
        <v>58</v>
      </c>
    </row>
    <row r="947" spans="1:20" x14ac:dyDescent="0.35">
      <c r="A947" s="2" t="s">
        <v>1316</v>
      </c>
      <c r="B947" t="s">
        <v>1030</v>
      </c>
      <c r="C947" t="s">
        <v>1317</v>
      </c>
      <c r="D947" t="s">
        <v>1031</v>
      </c>
      <c r="E947" t="s">
        <v>23</v>
      </c>
      <c r="F947" t="s">
        <v>24</v>
      </c>
      <c r="G947" t="s">
        <v>34</v>
      </c>
      <c r="H947">
        <v>180</v>
      </c>
      <c r="I947">
        <v>43</v>
      </c>
      <c r="J947">
        <v>3</v>
      </c>
      <c r="K947">
        <v>2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2</v>
      </c>
      <c r="R947">
        <v>2</v>
      </c>
      <c r="S947">
        <v>6</v>
      </c>
      <c r="T947">
        <v>52</v>
      </c>
    </row>
    <row r="948" spans="1:20" x14ac:dyDescent="0.35">
      <c r="A948" s="2" t="s">
        <v>1316</v>
      </c>
      <c r="B948" t="s">
        <v>885</v>
      </c>
      <c r="C948" t="s">
        <v>1317</v>
      </c>
      <c r="D948" t="s">
        <v>886</v>
      </c>
      <c r="E948" t="s">
        <v>23</v>
      </c>
      <c r="F948" t="s">
        <v>24</v>
      </c>
      <c r="G948" t="s">
        <v>34</v>
      </c>
      <c r="H948">
        <v>180</v>
      </c>
      <c r="I948">
        <v>30</v>
      </c>
      <c r="J948">
        <v>2</v>
      </c>
      <c r="K948">
        <v>4</v>
      </c>
      <c r="L948">
        <v>0</v>
      </c>
      <c r="M948">
        <v>0</v>
      </c>
      <c r="N948">
        <v>1</v>
      </c>
      <c r="O948">
        <v>1</v>
      </c>
      <c r="P948">
        <v>0</v>
      </c>
      <c r="Q948">
        <v>2</v>
      </c>
      <c r="R948">
        <v>2</v>
      </c>
      <c r="S948">
        <v>10</v>
      </c>
      <c r="T948">
        <v>42</v>
      </c>
    </row>
    <row r="949" spans="1:20" x14ac:dyDescent="0.35">
      <c r="A949" s="2" t="s">
        <v>1322</v>
      </c>
      <c r="B949" t="s">
        <v>932</v>
      </c>
      <c r="C949" t="s">
        <v>1323</v>
      </c>
      <c r="D949" t="s">
        <v>934</v>
      </c>
      <c r="E949" t="s">
        <v>23</v>
      </c>
      <c r="F949" t="s">
        <v>24</v>
      </c>
      <c r="G949" t="s">
        <v>34</v>
      </c>
      <c r="H949">
        <v>180</v>
      </c>
      <c r="I949">
        <v>21</v>
      </c>
      <c r="J949">
        <v>1</v>
      </c>
      <c r="K949">
        <v>1</v>
      </c>
      <c r="L949">
        <v>0</v>
      </c>
      <c r="M949">
        <v>1</v>
      </c>
      <c r="N949">
        <v>1</v>
      </c>
      <c r="O949">
        <v>1</v>
      </c>
      <c r="P949">
        <v>0</v>
      </c>
      <c r="Q949">
        <v>3</v>
      </c>
      <c r="R949">
        <v>2</v>
      </c>
      <c r="S949">
        <v>9</v>
      </c>
      <c r="T949">
        <v>31</v>
      </c>
    </row>
    <row r="950" spans="1:20" x14ac:dyDescent="0.35">
      <c r="A950" s="2" t="s">
        <v>1322</v>
      </c>
      <c r="B950" t="s">
        <v>942</v>
      </c>
      <c r="C950" t="s">
        <v>1323</v>
      </c>
      <c r="D950" t="s">
        <v>943</v>
      </c>
      <c r="E950" t="s">
        <v>929</v>
      </c>
      <c r="F950" t="s">
        <v>24</v>
      </c>
      <c r="G950" t="s">
        <v>145</v>
      </c>
      <c r="H950">
        <v>180</v>
      </c>
      <c r="I950">
        <v>38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</v>
      </c>
      <c r="T950">
        <v>38</v>
      </c>
    </row>
    <row r="951" spans="1:20" x14ac:dyDescent="0.35">
      <c r="A951" s="2" t="s">
        <v>1324</v>
      </c>
      <c r="B951" t="s">
        <v>971</v>
      </c>
      <c r="C951" t="s">
        <v>1325</v>
      </c>
      <c r="D951" t="s">
        <v>972</v>
      </c>
      <c r="E951" t="s">
        <v>23</v>
      </c>
      <c r="F951" t="s">
        <v>24</v>
      </c>
      <c r="G951" t="s">
        <v>34</v>
      </c>
      <c r="H951">
        <v>180</v>
      </c>
      <c r="I951">
        <v>22</v>
      </c>
      <c r="J951">
        <v>0</v>
      </c>
      <c r="K951">
        <v>4</v>
      </c>
      <c r="L951">
        <v>0</v>
      </c>
      <c r="M951">
        <v>0</v>
      </c>
      <c r="N951">
        <v>4</v>
      </c>
      <c r="O951">
        <v>0</v>
      </c>
      <c r="P951">
        <v>0</v>
      </c>
      <c r="Q951">
        <v>5</v>
      </c>
      <c r="R951">
        <v>4</v>
      </c>
      <c r="S951">
        <v>17</v>
      </c>
      <c r="T951">
        <v>39</v>
      </c>
    </row>
    <row r="952" spans="1:20" x14ac:dyDescent="0.35">
      <c r="A952" s="2" t="s">
        <v>1324</v>
      </c>
      <c r="B952" t="s">
        <v>359</v>
      </c>
      <c r="C952" t="s">
        <v>1325</v>
      </c>
      <c r="D952" t="s">
        <v>360</v>
      </c>
      <c r="E952" t="s">
        <v>23</v>
      </c>
      <c r="F952" t="s">
        <v>24</v>
      </c>
      <c r="G952" t="s">
        <v>34</v>
      </c>
      <c r="H952">
        <v>180</v>
      </c>
      <c r="I952">
        <v>22</v>
      </c>
      <c r="J952">
        <v>1</v>
      </c>
      <c r="K952">
        <v>4</v>
      </c>
      <c r="L952">
        <v>1</v>
      </c>
      <c r="M952">
        <v>1</v>
      </c>
      <c r="N952">
        <v>3</v>
      </c>
      <c r="O952">
        <v>1</v>
      </c>
      <c r="P952">
        <v>0</v>
      </c>
      <c r="Q952">
        <v>10</v>
      </c>
      <c r="R952">
        <v>4</v>
      </c>
      <c r="S952">
        <v>24</v>
      </c>
      <c r="T952">
        <v>47</v>
      </c>
    </row>
    <row r="953" spans="1:20" x14ac:dyDescent="0.35">
      <c r="A953" s="2" t="s">
        <v>1324</v>
      </c>
      <c r="B953" t="s">
        <v>164</v>
      </c>
      <c r="C953" t="s">
        <v>1325</v>
      </c>
      <c r="D953" t="s">
        <v>165</v>
      </c>
      <c r="E953" t="s">
        <v>23</v>
      </c>
      <c r="F953" t="s">
        <v>24</v>
      </c>
      <c r="G953" t="s">
        <v>34</v>
      </c>
      <c r="H953">
        <v>180</v>
      </c>
      <c r="I953">
        <v>20</v>
      </c>
      <c r="J953">
        <v>0</v>
      </c>
      <c r="K953">
        <v>4</v>
      </c>
      <c r="L953">
        <v>0</v>
      </c>
      <c r="M953">
        <v>3</v>
      </c>
      <c r="N953">
        <v>1</v>
      </c>
      <c r="O953">
        <v>2</v>
      </c>
      <c r="P953">
        <v>0</v>
      </c>
      <c r="Q953">
        <v>5</v>
      </c>
      <c r="R953">
        <v>5</v>
      </c>
      <c r="S953">
        <v>20</v>
      </c>
      <c r="T953">
        <v>40</v>
      </c>
    </row>
    <row r="954" spans="1:20" x14ac:dyDescent="0.35">
      <c r="A954" s="2" t="s">
        <v>1324</v>
      </c>
      <c r="B954" t="s">
        <v>1326</v>
      </c>
      <c r="C954" t="s">
        <v>1325</v>
      </c>
      <c r="D954" t="s">
        <v>1327</v>
      </c>
      <c r="E954" t="s">
        <v>23</v>
      </c>
      <c r="F954" t="s">
        <v>24</v>
      </c>
      <c r="G954" t="s">
        <v>34</v>
      </c>
      <c r="H954">
        <v>180</v>
      </c>
      <c r="I954">
        <v>20</v>
      </c>
      <c r="J954">
        <v>2</v>
      </c>
      <c r="K954">
        <v>5</v>
      </c>
      <c r="L954">
        <v>1</v>
      </c>
      <c r="M954">
        <v>3</v>
      </c>
      <c r="N954">
        <v>2</v>
      </c>
      <c r="O954">
        <v>9</v>
      </c>
      <c r="P954">
        <v>0</v>
      </c>
      <c r="Q954">
        <v>20</v>
      </c>
      <c r="R954">
        <v>2</v>
      </c>
      <c r="S954">
        <v>42</v>
      </c>
      <c r="T954">
        <v>64</v>
      </c>
    </row>
    <row r="955" spans="1:20" x14ac:dyDescent="0.35">
      <c r="A955" s="2" t="s">
        <v>1324</v>
      </c>
      <c r="B955" t="s">
        <v>1328</v>
      </c>
      <c r="C955" t="s">
        <v>1325</v>
      </c>
      <c r="D955" t="s">
        <v>1329</v>
      </c>
      <c r="E955" t="s">
        <v>23</v>
      </c>
      <c r="F955" t="s">
        <v>24</v>
      </c>
      <c r="G955" t="s">
        <v>34</v>
      </c>
      <c r="H955">
        <v>180</v>
      </c>
      <c r="I955">
        <v>15</v>
      </c>
      <c r="J955">
        <v>0</v>
      </c>
      <c r="K955">
        <v>2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6</v>
      </c>
      <c r="R955">
        <v>7</v>
      </c>
      <c r="S955">
        <v>15</v>
      </c>
      <c r="T955">
        <v>30</v>
      </c>
    </row>
    <row r="956" spans="1:20" x14ac:dyDescent="0.35">
      <c r="A956" s="2" t="s">
        <v>1324</v>
      </c>
      <c r="B956" t="s">
        <v>88</v>
      </c>
      <c r="C956" t="s">
        <v>1325</v>
      </c>
      <c r="D956" t="s">
        <v>90</v>
      </c>
      <c r="E956" t="s">
        <v>23</v>
      </c>
      <c r="F956" t="s">
        <v>24</v>
      </c>
      <c r="G956" t="s">
        <v>34</v>
      </c>
      <c r="H956">
        <v>180</v>
      </c>
      <c r="I956">
        <v>100</v>
      </c>
      <c r="J956">
        <v>1</v>
      </c>
      <c r="K956">
        <v>1</v>
      </c>
      <c r="L956">
        <v>0</v>
      </c>
      <c r="M956">
        <v>1</v>
      </c>
      <c r="N956">
        <v>0</v>
      </c>
      <c r="O956">
        <v>1</v>
      </c>
      <c r="P956">
        <v>0</v>
      </c>
      <c r="Q956">
        <v>0</v>
      </c>
      <c r="R956">
        <v>1</v>
      </c>
      <c r="S956">
        <v>4</v>
      </c>
      <c r="T956">
        <v>105</v>
      </c>
    </row>
    <row r="957" spans="1:20" x14ac:dyDescent="0.35">
      <c r="A957" s="2" t="s">
        <v>1324</v>
      </c>
      <c r="B957" t="s">
        <v>1032</v>
      </c>
      <c r="C957" t="s">
        <v>1325</v>
      </c>
      <c r="D957" t="s">
        <v>1033</v>
      </c>
      <c r="E957" t="s">
        <v>23</v>
      </c>
      <c r="F957" t="s">
        <v>24</v>
      </c>
      <c r="G957" t="s">
        <v>34</v>
      </c>
      <c r="H957">
        <v>180</v>
      </c>
      <c r="I957">
        <v>22</v>
      </c>
      <c r="J957">
        <v>1</v>
      </c>
      <c r="K957">
        <v>2</v>
      </c>
      <c r="L957">
        <v>0</v>
      </c>
      <c r="M957">
        <v>0</v>
      </c>
      <c r="N957">
        <v>3</v>
      </c>
      <c r="O957">
        <v>0</v>
      </c>
      <c r="P957">
        <v>0</v>
      </c>
      <c r="Q957">
        <v>8</v>
      </c>
      <c r="R957">
        <v>4</v>
      </c>
      <c r="S957">
        <v>17</v>
      </c>
      <c r="T957">
        <v>40</v>
      </c>
    </row>
    <row r="958" spans="1:20" x14ac:dyDescent="0.35">
      <c r="A958" s="2" t="s">
        <v>1330</v>
      </c>
      <c r="B958" t="s">
        <v>1155</v>
      </c>
      <c r="C958" t="s">
        <v>1331</v>
      </c>
      <c r="D958" t="s">
        <v>1157</v>
      </c>
      <c r="E958" t="s">
        <v>23</v>
      </c>
      <c r="F958" t="s">
        <v>24</v>
      </c>
      <c r="G958" t="s">
        <v>34</v>
      </c>
      <c r="H958">
        <v>180</v>
      </c>
      <c r="I958">
        <v>29</v>
      </c>
      <c r="J958">
        <v>2</v>
      </c>
      <c r="K958">
        <v>2</v>
      </c>
      <c r="L958">
        <v>0</v>
      </c>
      <c r="M958">
        <v>0</v>
      </c>
      <c r="N958">
        <v>2</v>
      </c>
      <c r="O958">
        <v>0</v>
      </c>
      <c r="P958">
        <v>0</v>
      </c>
      <c r="Q958">
        <v>1</v>
      </c>
      <c r="R958">
        <v>2</v>
      </c>
      <c r="S958">
        <v>7</v>
      </c>
      <c r="T958">
        <v>38</v>
      </c>
    </row>
    <row r="959" spans="1:20" x14ac:dyDescent="0.35">
      <c r="A959" s="2" t="s">
        <v>1330</v>
      </c>
      <c r="B959" t="s">
        <v>877</v>
      </c>
      <c r="C959" t="s">
        <v>1331</v>
      </c>
      <c r="D959" t="s">
        <v>878</v>
      </c>
      <c r="E959" t="s">
        <v>23</v>
      </c>
      <c r="F959" t="s">
        <v>24</v>
      </c>
      <c r="G959" t="s">
        <v>34</v>
      </c>
      <c r="H959">
        <v>180</v>
      </c>
      <c r="I959">
        <v>37</v>
      </c>
      <c r="J959">
        <v>4</v>
      </c>
      <c r="K959">
        <v>3</v>
      </c>
      <c r="L959">
        <v>0</v>
      </c>
      <c r="M959">
        <v>2</v>
      </c>
      <c r="N959">
        <v>3</v>
      </c>
      <c r="O959">
        <v>0</v>
      </c>
      <c r="P959">
        <v>0</v>
      </c>
      <c r="Q959">
        <v>18</v>
      </c>
      <c r="R959">
        <v>3</v>
      </c>
      <c r="S959">
        <v>29</v>
      </c>
      <c r="T959">
        <v>70</v>
      </c>
    </row>
    <row r="960" spans="1:20" x14ac:dyDescent="0.35">
      <c r="A960" s="2" t="s">
        <v>1330</v>
      </c>
      <c r="B960" t="s">
        <v>79</v>
      </c>
      <c r="C960" t="s">
        <v>1331</v>
      </c>
      <c r="D960" t="s">
        <v>80</v>
      </c>
      <c r="E960" t="s">
        <v>23</v>
      </c>
      <c r="F960" t="s">
        <v>24</v>
      </c>
      <c r="G960" t="s">
        <v>34</v>
      </c>
      <c r="H960">
        <v>180</v>
      </c>
      <c r="I960">
        <v>25</v>
      </c>
      <c r="J960">
        <v>2</v>
      </c>
      <c r="K960">
        <v>4</v>
      </c>
      <c r="L960">
        <v>0</v>
      </c>
      <c r="M960">
        <v>0</v>
      </c>
      <c r="N960">
        <v>1</v>
      </c>
      <c r="O960">
        <v>0</v>
      </c>
      <c r="P960">
        <v>0</v>
      </c>
      <c r="Q960">
        <v>1</v>
      </c>
      <c r="R960">
        <v>2</v>
      </c>
      <c r="S960">
        <v>8</v>
      </c>
      <c r="T960">
        <v>35</v>
      </c>
    </row>
    <row r="961" spans="1:20" x14ac:dyDescent="0.35">
      <c r="A961" s="2" t="s">
        <v>1330</v>
      </c>
      <c r="B961" t="s">
        <v>1332</v>
      </c>
      <c r="C961" t="s">
        <v>1331</v>
      </c>
      <c r="D961" t="s">
        <v>1333</v>
      </c>
      <c r="E961" t="s">
        <v>23</v>
      </c>
      <c r="F961" t="s">
        <v>24</v>
      </c>
      <c r="G961" t="s">
        <v>34</v>
      </c>
      <c r="H961">
        <v>180</v>
      </c>
      <c r="I961">
        <v>31</v>
      </c>
      <c r="J961">
        <v>2</v>
      </c>
      <c r="K961">
        <v>3</v>
      </c>
      <c r="L961">
        <v>0</v>
      </c>
      <c r="M961">
        <v>2</v>
      </c>
      <c r="N961">
        <v>1</v>
      </c>
      <c r="O961">
        <v>2</v>
      </c>
      <c r="P961">
        <v>0</v>
      </c>
      <c r="Q961">
        <v>1</v>
      </c>
      <c r="R961">
        <v>2</v>
      </c>
      <c r="S961">
        <v>11</v>
      </c>
      <c r="T961">
        <v>44</v>
      </c>
    </row>
    <row r="962" spans="1:20" x14ac:dyDescent="0.35">
      <c r="A962" s="2" t="s">
        <v>1330</v>
      </c>
      <c r="B962" t="s">
        <v>176</v>
      </c>
      <c r="C962" t="s">
        <v>1331</v>
      </c>
      <c r="D962" t="s">
        <v>177</v>
      </c>
      <c r="E962" t="s">
        <v>23</v>
      </c>
      <c r="F962" t="s">
        <v>24</v>
      </c>
      <c r="G962" t="s">
        <v>34</v>
      </c>
      <c r="H962">
        <v>180</v>
      </c>
      <c r="I962">
        <v>55</v>
      </c>
      <c r="J962">
        <v>4</v>
      </c>
      <c r="K962">
        <v>3</v>
      </c>
      <c r="L962">
        <v>0</v>
      </c>
      <c r="M962">
        <v>2</v>
      </c>
      <c r="N962">
        <v>2</v>
      </c>
      <c r="O962">
        <v>0</v>
      </c>
      <c r="P962">
        <v>0</v>
      </c>
      <c r="Q962">
        <v>8</v>
      </c>
      <c r="R962">
        <v>3</v>
      </c>
      <c r="S962">
        <v>18</v>
      </c>
      <c r="T962">
        <v>77</v>
      </c>
    </row>
    <row r="963" spans="1:20" x14ac:dyDescent="0.35">
      <c r="A963" s="2" t="s">
        <v>1334</v>
      </c>
      <c r="B963" t="s">
        <v>220</v>
      </c>
      <c r="C963" t="s">
        <v>1335</v>
      </c>
      <c r="D963" t="s">
        <v>222</v>
      </c>
      <c r="E963" t="s">
        <v>23</v>
      </c>
      <c r="F963" t="s">
        <v>24</v>
      </c>
      <c r="G963" t="s">
        <v>34</v>
      </c>
      <c r="H963">
        <v>180</v>
      </c>
      <c r="I963">
        <v>41</v>
      </c>
      <c r="J963">
        <v>3</v>
      </c>
      <c r="K963">
        <v>7</v>
      </c>
      <c r="L963">
        <v>0</v>
      </c>
      <c r="M963">
        <v>0</v>
      </c>
      <c r="N963">
        <v>2</v>
      </c>
      <c r="O963">
        <v>0</v>
      </c>
      <c r="P963">
        <v>0</v>
      </c>
      <c r="Q963">
        <v>5</v>
      </c>
      <c r="R963">
        <v>2</v>
      </c>
      <c r="S963">
        <v>16</v>
      </c>
      <c r="T963">
        <v>60</v>
      </c>
    </row>
    <row r="964" spans="1:20" x14ac:dyDescent="0.35">
      <c r="A964" s="2" t="s">
        <v>1334</v>
      </c>
      <c r="B964" t="s">
        <v>1131</v>
      </c>
      <c r="C964" t="s">
        <v>1335</v>
      </c>
      <c r="D964" t="s">
        <v>1133</v>
      </c>
      <c r="E964" t="s">
        <v>23</v>
      </c>
      <c r="F964" t="s">
        <v>24</v>
      </c>
      <c r="G964" t="s">
        <v>34</v>
      </c>
      <c r="H964">
        <v>180</v>
      </c>
      <c r="I964">
        <v>20</v>
      </c>
      <c r="J964">
        <v>0</v>
      </c>
      <c r="K964">
        <v>3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1</v>
      </c>
      <c r="R964">
        <v>1</v>
      </c>
      <c r="S964">
        <v>5</v>
      </c>
      <c r="T964">
        <v>25</v>
      </c>
    </row>
    <row r="965" spans="1:20" x14ac:dyDescent="0.35">
      <c r="A965" s="2" t="s">
        <v>1334</v>
      </c>
      <c r="B965" t="s">
        <v>980</v>
      </c>
      <c r="C965" t="s">
        <v>1335</v>
      </c>
      <c r="D965" t="s">
        <v>982</v>
      </c>
      <c r="E965" t="s">
        <v>23</v>
      </c>
      <c r="F965" t="s">
        <v>24</v>
      </c>
      <c r="G965" t="s">
        <v>34</v>
      </c>
      <c r="H965">
        <v>180</v>
      </c>
      <c r="I965">
        <v>26</v>
      </c>
      <c r="J965">
        <v>1</v>
      </c>
      <c r="K965">
        <v>1</v>
      </c>
      <c r="L965">
        <v>0</v>
      </c>
      <c r="M965">
        <v>0</v>
      </c>
      <c r="N965">
        <v>1</v>
      </c>
      <c r="O965">
        <v>0</v>
      </c>
      <c r="P965">
        <v>0</v>
      </c>
      <c r="Q965">
        <v>1</v>
      </c>
      <c r="R965">
        <v>3</v>
      </c>
      <c r="S965">
        <v>6</v>
      </c>
      <c r="T965">
        <v>33</v>
      </c>
    </row>
    <row r="966" spans="1:20" x14ac:dyDescent="0.35">
      <c r="A966" s="2" t="s">
        <v>1334</v>
      </c>
      <c r="B966" t="s">
        <v>1336</v>
      </c>
      <c r="C966" t="s">
        <v>1335</v>
      </c>
      <c r="D966" t="s">
        <v>1337</v>
      </c>
      <c r="E966" t="s">
        <v>23</v>
      </c>
      <c r="F966" t="s">
        <v>24</v>
      </c>
      <c r="G966" t="s">
        <v>34</v>
      </c>
      <c r="H966">
        <v>180</v>
      </c>
      <c r="I966">
        <v>57</v>
      </c>
      <c r="J966">
        <v>3</v>
      </c>
      <c r="K966">
        <v>2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3</v>
      </c>
      <c r="R966">
        <v>0</v>
      </c>
      <c r="S966">
        <v>5</v>
      </c>
      <c r="T966">
        <v>65</v>
      </c>
    </row>
    <row r="967" spans="1:20" x14ac:dyDescent="0.35">
      <c r="A967" s="2" t="s">
        <v>1334</v>
      </c>
      <c r="B967" t="s">
        <v>1006</v>
      </c>
      <c r="C967" t="s">
        <v>1335</v>
      </c>
      <c r="D967" t="s">
        <v>1007</v>
      </c>
      <c r="E967" t="s">
        <v>23</v>
      </c>
      <c r="F967" t="s">
        <v>24</v>
      </c>
      <c r="G967" t="s">
        <v>34</v>
      </c>
      <c r="H967">
        <v>180</v>
      </c>
      <c r="I967">
        <v>49</v>
      </c>
      <c r="J967">
        <v>0</v>
      </c>
      <c r="K967">
        <v>2</v>
      </c>
      <c r="L967">
        <v>0</v>
      </c>
      <c r="M967">
        <v>0</v>
      </c>
      <c r="N967">
        <v>4</v>
      </c>
      <c r="O967">
        <v>0</v>
      </c>
      <c r="P967">
        <v>0</v>
      </c>
      <c r="Q967">
        <v>1</v>
      </c>
      <c r="R967">
        <v>4</v>
      </c>
      <c r="S967">
        <v>11</v>
      </c>
      <c r="T967">
        <v>60</v>
      </c>
    </row>
    <row r="968" spans="1:20" x14ac:dyDescent="0.35">
      <c r="A968" s="2" t="s">
        <v>1334</v>
      </c>
      <c r="B968" t="s">
        <v>971</v>
      </c>
      <c r="C968" t="s">
        <v>1335</v>
      </c>
      <c r="D968" t="s">
        <v>972</v>
      </c>
      <c r="E968" t="s">
        <v>23</v>
      </c>
      <c r="F968" t="s">
        <v>24</v>
      </c>
      <c r="G968" t="s">
        <v>34</v>
      </c>
      <c r="H968">
        <v>180</v>
      </c>
      <c r="I968">
        <v>61</v>
      </c>
      <c r="J968">
        <v>2</v>
      </c>
      <c r="K968">
        <v>4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5</v>
      </c>
      <c r="R968">
        <v>3</v>
      </c>
      <c r="S968">
        <v>12</v>
      </c>
      <c r="T968">
        <v>75</v>
      </c>
    </row>
    <row r="969" spans="1:20" x14ac:dyDescent="0.35">
      <c r="A969" s="2" t="s">
        <v>1334</v>
      </c>
      <c r="B969" t="s">
        <v>871</v>
      </c>
      <c r="C969" t="s">
        <v>1335</v>
      </c>
      <c r="D969" t="s">
        <v>872</v>
      </c>
      <c r="E969" t="s">
        <v>23</v>
      </c>
      <c r="F969" t="s">
        <v>24</v>
      </c>
      <c r="G969" t="s">
        <v>34</v>
      </c>
      <c r="H969">
        <v>180</v>
      </c>
      <c r="I969">
        <v>34</v>
      </c>
      <c r="J969">
        <v>3</v>
      </c>
      <c r="K969">
        <v>3</v>
      </c>
      <c r="L969">
        <v>0</v>
      </c>
      <c r="M969">
        <v>0</v>
      </c>
      <c r="N969">
        <v>4</v>
      </c>
      <c r="O969">
        <v>0</v>
      </c>
      <c r="P969">
        <v>0</v>
      </c>
      <c r="Q969">
        <v>2</v>
      </c>
      <c r="R969">
        <v>4</v>
      </c>
      <c r="S969">
        <v>13</v>
      </c>
      <c r="T969">
        <v>50</v>
      </c>
    </row>
    <row r="970" spans="1:20" x14ac:dyDescent="0.35">
      <c r="A970" s="2" t="s">
        <v>1334</v>
      </c>
      <c r="B970" t="s">
        <v>875</v>
      </c>
      <c r="C970" t="s">
        <v>1335</v>
      </c>
      <c r="D970" t="s">
        <v>876</v>
      </c>
      <c r="E970" t="s">
        <v>23</v>
      </c>
      <c r="F970" t="s">
        <v>24</v>
      </c>
      <c r="G970" t="s">
        <v>34</v>
      </c>
      <c r="H970">
        <v>180</v>
      </c>
      <c r="I970">
        <v>31</v>
      </c>
      <c r="J970">
        <v>2</v>
      </c>
      <c r="K970">
        <v>1</v>
      </c>
      <c r="L970">
        <v>0</v>
      </c>
      <c r="M970">
        <v>0</v>
      </c>
      <c r="N970">
        <v>1</v>
      </c>
      <c r="O970">
        <v>0</v>
      </c>
      <c r="P970">
        <v>0</v>
      </c>
      <c r="Q970">
        <v>5</v>
      </c>
      <c r="R970">
        <v>0</v>
      </c>
      <c r="S970">
        <v>7</v>
      </c>
      <c r="T970">
        <v>40</v>
      </c>
    </row>
    <row r="971" spans="1:20" x14ac:dyDescent="0.35">
      <c r="A971" s="2" t="s">
        <v>1334</v>
      </c>
      <c r="B971" t="s">
        <v>1338</v>
      </c>
      <c r="C971" t="s">
        <v>1335</v>
      </c>
      <c r="D971" t="s">
        <v>1339</v>
      </c>
      <c r="E971" t="s">
        <v>23</v>
      </c>
      <c r="F971" t="s">
        <v>24</v>
      </c>
      <c r="G971" t="s">
        <v>34</v>
      </c>
      <c r="H971">
        <v>180</v>
      </c>
      <c r="I971">
        <v>77</v>
      </c>
      <c r="J971">
        <v>3</v>
      </c>
      <c r="K971">
        <v>1</v>
      </c>
      <c r="L971">
        <v>0</v>
      </c>
      <c r="M971">
        <v>0</v>
      </c>
      <c r="N971">
        <v>1</v>
      </c>
      <c r="O971">
        <v>0</v>
      </c>
      <c r="P971">
        <v>0</v>
      </c>
      <c r="Q971">
        <v>4</v>
      </c>
      <c r="R971">
        <v>0</v>
      </c>
      <c r="S971">
        <v>6</v>
      </c>
      <c r="T971">
        <v>86</v>
      </c>
    </row>
    <row r="972" spans="1:20" x14ac:dyDescent="0.35">
      <c r="A972" s="2" t="s">
        <v>1334</v>
      </c>
      <c r="B972" t="s">
        <v>956</v>
      </c>
      <c r="C972" t="s">
        <v>1335</v>
      </c>
      <c r="D972" t="s">
        <v>958</v>
      </c>
      <c r="E972" t="s">
        <v>23</v>
      </c>
      <c r="F972" t="s">
        <v>24</v>
      </c>
      <c r="G972" t="s">
        <v>34</v>
      </c>
      <c r="H972">
        <v>180</v>
      </c>
      <c r="I972">
        <v>65</v>
      </c>
      <c r="J972">
        <v>1</v>
      </c>
      <c r="K972">
        <v>2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2</v>
      </c>
      <c r="T972">
        <v>68</v>
      </c>
    </row>
    <row r="973" spans="1:20" x14ac:dyDescent="0.35">
      <c r="A973" s="2" t="s">
        <v>1334</v>
      </c>
      <c r="B973" t="s">
        <v>1340</v>
      </c>
      <c r="C973" t="s">
        <v>1335</v>
      </c>
      <c r="D973" t="s">
        <v>1341</v>
      </c>
      <c r="E973" t="s">
        <v>23</v>
      </c>
      <c r="F973" t="s">
        <v>24</v>
      </c>
      <c r="G973" t="s">
        <v>34</v>
      </c>
      <c r="H973">
        <v>180</v>
      </c>
      <c r="I973">
        <v>40</v>
      </c>
      <c r="J973">
        <v>3</v>
      </c>
      <c r="K973">
        <v>2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2</v>
      </c>
      <c r="R973">
        <v>3</v>
      </c>
      <c r="S973">
        <v>7</v>
      </c>
      <c r="T973">
        <v>50</v>
      </c>
    </row>
    <row r="974" spans="1:20" x14ac:dyDescent="0.35">
      <c r="A974" s="2" t="s">
        <v>1334</v>
      </c>
      <c r="B974" t="s">
        <v>161</v>
      </c>
      <c r="C974" t="s">
        <v>1335</v>
      </c>
      <c r="D974" t="s">
        <v>163</v>
      </c>
      <c r="E974" t="s">
        <v>23</v>
      </c>
      <c r="F974" t="s">
        <v>24</v>
      </c>
      <c r="G974" t="s">
        <v>34</v>
      </c>
      <c r="H974">
        <v>180</v>
      </c>
      <c r="I974">
        <v>35</v>
      </c>
      <c r="J974">
        <v>3</v>
      </c>
      <c r="K974">
        <v>7</v>
      </c>
      <c r="L974">
        <v>0</v>
      </c>
      <c r="M974">
        <v>0</v>
      </c>
      <c r="N974">
        <v>1</v>
      </c>
      <c r="O974">
        <v>0</v>
      </c>
      <c r="P974">
        <v>0</v>
      </c>
      <c r="Q974">
        <v>5</v>
      </c>
      <c r="R974">
        <v>7</v>
      </c>
      <c r="S974">
        <v>20</v>
      </c>
      <c r="T974">
        <v>58</v>
      </c>
    </row>
    <row r="975" spans="1:20" x14ac:dyDescent="0.35">
      <c r="A975" s="2" t="s">
        <v>1334</v>
      </c>
      <c r="B975" t="s">
        <v>1342</v>
      </c>
      <c r="C975" t="s">
        <v>1335</v>
      </c>
      <c r="D975" t="s">
        <v>1343</v>
      </c>
      <c r="E975" t="s">
        <v>23</v>
      </c>
      <c r="F975" t="s">
        <v>24</v>
      </c>
      <c r="G975" t="s">
        <v>34</v>
      </c>
      <c r="H975">
        <v>180</v>
      </c>
      <c r="I975">
        <v>35</v>
      </c>
      <c r="J975">
        <v>3</v>
      </c>
      <c r="K975">
        <v>7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1</v>
      </c>
      <c r="R975">
        <v>4</v>
      </c>
      <c r="S975">
        <v>12</v>
      </c>
      <c r="T975">
        <v>50</v>
      </c>
    </row>
    <row r="976" spans="1:20" x14ac:dyDescent="0.35">
      <c r="A976" s="2" t="s">
        <v>1334</v>
      </c>
      <c r="B976" t="s">
        <v>1344</v>
      </c>
      <c r="C976" t="s">
        <v>1335</v>
      </c>
      <c r="D976" t="s">
        <v>1345</v>
      </c>
      <c r="E976" t="s">
        <v>23</v>
      </c>
      <c r="F976" t="s">
        <v>24</v>
      </c>
      <c r="G976" t="s">
        <v>34</v>
      </c>
      <c r="H976">
        <v>180</v>
      </c>
      <c r="I976">
        <v>33</v>
      </c>
      <c r="J976">
        <v>1</v>
      </c>
      <c r="K976">
        <v>1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1</v>
      </c>
      <c r="R976">
        <v>1</v>
      </c>
      <c r="S976">
        <v>3</v>
      </c>
      <c r="T976">
        <v>37</v>
      </c>
    </row>
    <row r="977" spans="1:20" x14ac:dyDescent="0.35">
      <c r="A977" s="2" t="s">
        <v>1334</v>
      </c>
      <c r="B977" t="s">
        <v>1346</v>
      </c>
      <c r="C977" t="s">
        <v>1335</v>
      </c>
      <c r="D977" t="s">
        <v>1347</v>
      </c>
      <c r="E977" t="s">
        <v>23</v>
      </c>
      <c r="F977" t="s">
        <v>24</v>
      </c>
      <c r="G977" t="s">
        <v>34</v>
      </c>
      <c r="H977">
        <v>180</v>
      </c>
      <c r="I977">
        <v>30</v>
      </c>
      <c r="J977">
        <v>1</v>
      </c>
      <c r="K977">
        <v>5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3</v>
      </c>
      <c r="R977">
        <v>2</v>
      </c>
      <c r="S977">
        <v>10</v>
      </c>
      <c r="T977">
        <v>41</v>
      </c>
    </row>
    <row r="978" spans="1:20" x14ac:dyDescent="0.35">
      <c r="A978" s="2" t="s">
        <v>1334</v>
      </c>
      <c r="B978" t="s">
        <v>1118</v>
      </c>
      <c r="C978" t="s">
        <v>1335</v>
      </c>
      <c r="D978" t="s">
        <v>1119</v>
      </c>
      <c r="E978" t="s">
        <v>23</v>
      </c>
      <c r="F978" t="s">
        <v>24</v>
      </c>
      <c r="G978" t="s">
        <v>25</v>
      </c>
      <c r="H978">
        <v>240</v>
      </c>
      <c r="I978">
        <v>110</v>
      </c>
      <c r="J978">
        <v>8</v>
      </c>
      <c r="K978">
        <v>4</v>
      </c>
      <c r="L978">
        <v>0</v>
      </c>
      <c r="M978">
        <v>0</v>
      </c>
      <c r="N978">
        <v>0</v>
      </c>
      <c r="O978">
        <v>0</v>
      </c>
      <c r="P978">
        <v>0</v>
      </c>
      <c r="Q978">
        <v>6</v>
      </c>
      <c r="R978">
        <v>4</v>
      </c>
      <c r="S978">
        <v>14</v>
      </c>
      <c r="T978">
        <v>132</v>
      </c>
    </row>
    <row r="979" spans="1:20" x14ac:dyDescent="0.35">
      <c r="A979" s="2" t="s">
        <v>1334</v>
      </c>
      <c r="B979" t="s">
        <v>1228</v>
      </c>
      <c r="C979" t="s">
        <v>1335</v>
      </c>
      <c r="D979" t="s">
        <v>1229</v>
      </c>
      <c r="E979" t="s">
        <v>23</v>
      </c>
      <c r="F979" t="s">
        <v>24</v>
      </c>
      <c r="G979" t="s">
        <v>25</v>
      </c>
      <c r="H979">
        <v>240</v>
      </c>
      <c r="I979">
        <v>15</v>
      </c>
      <c r="J979">
        <v>0</v>
      </c>
      <c r="K979">
        <v>1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1</v>
      </c>
      <c r="R979">
        <v>1</v>
      </c>
      <c r="S979">
        <v>3</v>
      </c>
      <c r="T979">
        <v>18</v>
      </c>
    </row>
    <row r="980" spans="1:20" x14ac:dyDescent="0.35">
      <c r="A980" s="2" t="s">
        <v>1334</v>
      </c>
      <c r="B980" t="s">
        <v>877</v>
      </c>
      <c r="C980" t="s">
        <v>1335</v>
      </c>
      <c r="D980" t="s">
        <v>878</v>
      </c>
      <c r="E980" t="s">
        <v>23</v>
      </c>
      <c r="F980" t="s">
        <v>24</v>
      </c>
      <c r="G980" t="s">
        <v>34</v>
      </c>
      <c r="H980">
        <v>180</v>
      </c>
      <c r="I980">
        <v>84</v>
      </c>
      <c r="J980">
        <v>7</v>
      </c>
      <c r="K980">
        <v>3</v>
      </c>
      <c r="L980">
        <v>0</v>
      </c>
      <c r="M980">
        <v>0</v>
      </c>
      <c r="N980">
        <v>5</v>
      </c>
      <c r="O980">
        <v>0</v>
      </c>
      <c r="P980">
        <v>0</v>
      </c>
      <c r="Q980">
        <v>10</v>
      </c>
      <c r="R980">
        <v>15</v>
      </c>
      <c r="S980">
        <v>33</v>
      </c>
      <c r="T980">
        <v>124</v>
      </c>
    </row>
    <row r="981" spans="1:20" x14ac:dyDescent="0.35">
      <c r="A981" s="2" t="s">
        <v>1334</v>
      </c>
      <c r="B981" t="s">
        <v>1348</v>
      </c>
      <c r="C981" t="s">
        <v>1335</v>
      </c>
      <c r="D981" t="s">
        <v>1349</v>
      </c>
      <c r="E981" t="s">
        <v>23</v>
      </c>
      <c r="F981" t="s">
        <v>24</v>
      </c>
      <c r="G981" t="s">
        <v>34</v>
      </c>
      <c r="H981">
        <v>180</v>
      </c>
      <c r="I981">
        <v>51</v>
      </c>
      <c r="J981">
        <v>1</v>
      </c>
      <c r="K981">
        <v>4</v>
      </c>
      <c r="L981">
        <v>0</v>
      </c>
      <c r="M981">
        <v>0</v>
      </c>
      <c r="N981">
        <v>2</v>
      </c>
      <c r="O981">
        <v>0</v>
      </c>
      <c r="P981">
        <v>0</v>
      </c>
      <c r="Q981">
        <v>1</v>
      </c>
      <c r="R981">
        <v>10</v>
      </c>
      <c r="S981">
        <v>17</v>
      </c>
      <c r="T981">
        <v>69</v>
      </c>
    </row>
    <row r="982" spans="1:20" x14ac:dyDescent="0.35">
      <c r="A982" s="2" t="s">
        <v>1334</v>
      </c>
      <c r="B982" t="s">
        <v>1350</v>
      </c>
      <c r="C982" t="s">
        <v>1335</v>
      </c>
      <c r="D982" t="s">
        <v>1351</v>
      </c>
      <c r="E982" t="s">
        <v>23</v>
      </c>
      <c r="F982" t="s">
        <v>24</v>
      </c>
      <c r="G982" t="s">
        <v>34</v>
      </c>
      <c r="H982">
        <v>180</v>
      </c>
      <c r="I982">
        <v>25</v>
      </c>
      <c r="J982">
        <v>0</v>
      </c>
      <c r="K982">
        <v>5</v>
      </c>
      <c r="L982">
        <v>0</v>
      </c>
      <c r="M982">
        <v>0</v>
      </c>
      <c r="N982">
        <v>1</v>
      </c>
      <c r="O982">
        <v>0</v>
      </c>
      <c r="P982">
        <v>0</v>
      </c>
      <c r="Q982">
        <v>3</v>
      </c>
      <c r="R982">
        <v>3</v>
      </c>
      <c r="S982">
        <v>12</v>
      </c>
      <c r="T982">
        <v>37</v>
      </c>
    </row>
    <row r="983" spans="1:20" x14ac:dyDescent="0.35">
      <c r="A983" s="2" t="s">
        <v>1334</v>
      </c>
      <c r="B983" t="s">
        <v>79</v>
      </c>
      <c r="C983" t="s">
        <v>1335</v>
      </c>
      <c r="D983" t="s">
        <v>80</v>
      </c>
      <c r="E983" t="s">
        <v>23</v>
      </c>
      <c r="F983" t="s">
        <v>24</v>
      </c>
      <c r="G983" t="s">
        <v>34</v>
      </c>
      <c r="H983">
        <v>180</v>
      </c>
      <c r="I983">
        <v>69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1</v>
      </c>
      <c r="R983">
        <v>0</v>
      </c>
      <c r="S983">
        <v>1</v>
      </c>
      <c r="T983">
        <v>70</v>
      </c>
    </row>
    <row r="984" spans="1:20" x14ac:dyDescent="0.35">
      <c r="A984" s="2" t="s">
        <v>1334</v>
      </c>
      <c r="B984" t="s">
        <v>1010</v>
      </c>
      <c r="C984" t="s">
        <v>1335</v>
      </c>
      <c r="D984" t="s">
        <v>1011</v>
      </c>
      <c r="E984" t="s">
        <v>23</v>
      </c>
      <c r="F984" t="s">
        <v>24</v>
      </c>
      <c r="G984" t="s">
        <v>34</v>
      </c>
      <c r="H984">
        <v>180</v>
      </c>
      <c r="I984">
        <v>31</v>
      </c>
      <c r="J984">
        <v>0</v>
      </c>
      <c r="K984">
        <v>3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2</v>
      </c>
      <c r="R984">
        <v>7</v>
      </c>
      <c r="S984">
        <v>12</v>
      </c>
      <c r="T984">
        <v>43</v>
      </c>
    </row>
    <row r="985" spans="1:20" x14ac:dyDescent="0.35">
      <c r="A985" s="2" t="s">
        <v>1334</v>
      </c>
      <c r="B985" t="s">
        <v>359</v>
      </c>
      <c r="C985" t="s">
        <v>1335</v>
      </c>
      <c r="D985" t="s">
        <v>360</v>
      </c>
      <c r="E985" t="s">
        <v>23</v>
      </c>
      <c r="F985" t="s">
        <v>24</v>
      </c>
      <c r="G985" t="s">
        <v>145</v>
      </c>
      <c r="H985">
        <v>180</v>
      </c>
      <c r="I985">
        <v>65</v>
      </c>
      <c r="J985">
        <v>2</v>
      </c>
      <c r="K985">
        <v>7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2</v>
      </c>
      <c r="R985">
        <v>8</v>
      </c>
      <c r="S985">
        <v>17</v>
      </c>
      <c r="T985">
        <v>84</v>
      </c>
    </row>
    <row r="986" spans="1:20" x14ac:dyDescent="0.35">
      <c r="A986" s="2" t="s">
        <v>1334</v>
      </c>
      <c r="B986" t="s">
        <v>164</v>
      </c>
      <c r="C986" t="s">
        <v>1335</v>
      </c>
      <c r="D986" t="s">
        <v>165</v>
      </c>
      <c r="E986" t="s">
        <v>23</v>
      </c>
      <c r="F986" t="s">
        <v>24</v>
      </c>
      <c r="G986" t="s">
        <v>34</v>
      </c>
      <c r="H986">
        <v>180</v>
      </c>
      <c r="I986">
        <v>34</v>
      </c>
      <c r="J986">
        <v>4</v>
      </c>
      <c r="K986">
        <v>7</v>
      </c>
      <c r="L986">
        <v>0</v>
      </c>
      <c r="M986">
        <v>0</v>
      </c>
      <c r="N986">
        <v>1</v>
      </c>
      <c r="O986">
        <v>0</v>
      </c>
      <c r="P986">
        <v>0</v>
      </c>
      <c r="Q986">
        <v>6</v>
      </c>
      <c r="R986">
        <v>18</v>
      </c>
      <c r="S986">
        <v>32</v>
      </c>
      <c r="T986">
        <v>70</v>
      </c>
    </row>
    <row r="987" spans="1:20" x14ac:dyDescent="0.35">
      <c r="A987" s="2" t="s">
        <v>1334</v>
      </c>
      <c r="B987" t="s">
        <v>1018</v>
      </c>
      <c r="C987" t="s">
        <v>1335</v>
      </c>
      <c r="D987" t="s">
        <v>1019</v>
      </c>
      <c r="E987" t="s">
        <v>23</v>
      </c>
      <c r="F987" t="s">
        <v>24</v>
      </c>
      <c r="G987" t="s">
        <v>145</v>
      </c>
      <c r="H987">
        <v>180</v>
      </c>
      <c r="I987">
        <v>27</v>
      </c>
      <c r="J987">
        <v>0</v>
      </c>
      <c r="K987">
        <v>2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3</v>
      </c>
      <c r="R987">
        <v>6</v>
      </c>
      <c r="S987">
        <v>11</v>
      </c>
      <c r="T987">
        <v>38</v>
      </c>
    </row>
    <row r="988" spans="1:20" x14ac:dyDescent="0.35">
      <c r="A988" s="2" t="s">
        <v>1334</v>
      </c>
      <c r="B988" t="s">
        <v>1352</v>
      </c>
      <c r="C988" t="s">
        <v>1335</v>
      </c>
      <c r="D988" t="s">
        <v>1353</v>
      </c>
      <c r="E988" t="s">
        <v>23</v>
      </c>
      <c r="F988" t="s">
        <v>24</v>
      </c>
      <c r="G988" t="s">
        <v>34</v>
      </c>
      <c r="H988">
        <v>180</v>
      </c>
      <c r="I988">
        <v>20</v>
      </c>
      <c r="J988">
        <v>1</v>
      </c>
      <c r="K988">
        <v>5</v>
      </c>
      <c r="L988">
        <v>0</v>
      </c>
      <c r="M988">
        <v>0</v>
      </c>
      <c r="N988">
        <v>0</v>
      </c>
      <c r="O988">
        <v>0</v>
      </c>
      <c r="P988">
        <v>0</v>
      </c>
      <c r="Q988">
        <v>3</v>
      </c>
      <c r="R988">
        <v>15</v>
      </c>
      <c r="S988">
        <v>23</v>
      </c>
      <c r="T988">
        <v>44</v>
      </c>
    </row>
    <row r="989" spans="1:20" x14ac:dyDescent="0.35">
      <c r="A989" s="2" t="s">
        <v>1334</v>
      </c>
      <c r="B989" t="s">
        <v>684</v>
      </c>
      <c r="C989" t="s">
        <v>1335</v>
      </c>
      <c r="D989" t="s">
        <v>685</v>
      </c>
      <c r="E989" t="s">
        <v>23</v>
      </c>
      <c r="F989" t="s">
        <v>24</v>
      </c>
      <c r="G989" t="s">
        <v>145</v>
      </c>
      <c r="H989">
        <v>180</v>
      </c>
      <c r="I989">
        <v>36</v>
      </c>
      <c r="J989">
        <v>1</v>
      </c>
      <c r="K989">
        <v>4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3</v>
      </c>
      <c r="R989">
        <v>14</v>
      </c>
      <c r="S989">
        <v>21</v>
      </c>
      <c r="T989">
        <v>58</v>
      </c>
    </row>
    <row r="990" spans="1:20" x14ac:dyDescent="0.35">
      <c r="A990" s="2" t="s">
        <v>1334</v>
      </c>
      <c r="B990" t="s">
        <v>1354</v>
      </c>
      <c r="C990" t="s">
        <v>1335</v>
      </c>
      <c r="D990" t="s">
        <v>1355</v>
      </c>
      <c r="E990" t="s">
        <v>23</v>
      </c>
      <c r="F990" t="s">
        <v>24</v>
      </c>
      <c r="G990" t="s">
        <v>34</v>
      </c>
      <c r="H990">
        <v>180</v>
      </c>
      <c r="I990">
        <v>141</v>
      </c>
      <c r="J990">
        <v>3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3</v>
      </c>
      <c r="R990">
        <v>0</v>
      </c>
      <c r="S990">
        <v>3</v>
      </c>
      <c r="T990">
        <v>147</v>
      </c>
    </row>
    <row r="991" spans="1:20" x14ac:dyDescent="0.35">
      <c r="A991" s="2" t="s">
        <v>1334</v>
      </c>
      <c r="B991" t="s">
        <v>168</v>
      </c>
      <c r="C991" t="s">
        <v>1335</v>
      </c>
      <c r="D991" t="s">
        <v>169</v>
      </c>
      <c r="E991" t="s">
        <v>23</v>
      </c>
      <c r="F991" t="s">
        <v>24</v>
      </c>
      <c r="G991" t="s">
        <v>34</v>
      </c>
      <c r="H991">
        <v>180</v>
      </c>
      <c r="I991">
        <v>68</v>
      </c>
      <c r="J991">
        <v>0</v>
      </c>
      <c r="K991">
        <v>4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2</v>
      </c>
      <c r="R991">
        <v>6</v>
      </c>
      <c r="S991">
        <v>12</v>
      </c>
      <c r="T991">
        <v>80</v>
      </c>
    </row>
    <row r="992" spans="1:20" x14ac:dyDescent="0.35">
      <c r="A992" s="2" t="s">
        <v>1334</v>
      </c>
      <c r="B992" t="s">
        <v>1356</v>
      </c>
      <c r="C992" t="s">
        <v>1335</v>
      </c>
      <c r="D992" t="s">
        <v>1357</v>
      </c>
      <c r="E992" t="s">
        <v>23</v>
      </c>
      <c r="F992" t="s">
        <v>24</v>
      </c>
      <c r="G992" t="s">
        <v>34</v>
      </c>
      <c r="H992">
        <v>180</v>
      </c>
      <c r="I992">
        <v>88</v>
      </c>
      <c r="J992">
        <v>3</v>
      </c>
      <c r="K992">
        <v>8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3</v>
      </c>
      <c r="R992">
        <v>28</v>
      </c>
      <c r="S992">
        <v>39</v>
      </c>
      <c r="T992">
        <v>130</v>
      </c>
    </row>
    <row r="993" spans="1:20" x14ac:dyDescent="0.35">
      <c r="A993" s="2" t="s">
        <v>1334</v>
      </c>
      <c r="B993" t="s">
        <v>1020</v>
      </c>
      <c r="C993" t="s">
        <v>1335</v>
      </c>
      <c r="D993" t="s">
        <v>1021</v>
      </c>
      <c r="E993" t="s">
        <v>23</v>
      </c>
      <c r="F993" t="s">
        <v>24</v>
      </c>
      <c r="G993" t="s">
        <v>34</v>
      </c>
      <c r="H993">
        <v>180</v>
      </c>
      <c r="I993">
        <v>35</v>
      </c>
      <c r="J993">
        <v>0</v>
      </c>
      <c r="K993">
        <v>4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2</v>
      </c>
      <c r="R993">
        <v>11</v>
      </c>
      <c r="S993">
        <v>17</v>
      </c>
      <c r="T993">
        <v>52</v>
      </c>
    </row>
    <row r="994" spans="1:20" x14ac:dyDescent="0.35">
      <c r="A994" s="2" t="s">
        <v>1334</v>
      </c>
      <c r="B994" t="s">
        <v>88</v>
      </c>
      <c r="C994" t="s">
        <v>1335</v>
      </c>
      <c r="D994" t="s">
        <v>90</v>
      </c>
      <c r="E994" t="s">
        <v>23</v>
      </c>
      <c r="F994" t="s">
        <v>24</v>
      </c>
      <c r="G994" t="s">
        <v>34</v>
      </c>
      <c r="H994">
        <v>180</v>
      </c>
      <c r="I994">
        <v>170</v>
      </c>
      <c r="J994">
        <v>6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  <c r="Q994">
        <v>5</v>
      </c>
      <c r="R994">
        <v>4</v>
      </c>
      <c r="S994">
        <v>9</v>
      </c>
      <c r="T994">
        <v>185</v>
      </c>
    </row>
    <row r="995" spans="1:20" x14ac:dyDescent="0.35">
      <c r="A995" s="2" t="s">
        <v>1334</v>
      </c>
      <c r="B995" t="s">
        <v>172</v>
      </c>
      <c r="C995" t="s">
        <v>1335</v>
      </c>
      <c r="D995" t="s">
        <v>173</v>
      </c>
      <c r="E995" t="s">
        <v>23</v>
      </c>
      <c r="F995" t="s">
        <v>24</v>
      </c>
      <c r="G995" t="s">
        <v>34</v>
      </c>
      <c r="H995">
        <v>180</v>
      </c>
      <c r="I995">
        <v>83</v>
      </c>
      <c r="J995">
        <v>1</v>
      </c>
      <c r="K995">
        <v>7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3</v>
      </c>
      <c r="R995">
        <v>23</v>
      </c>
      <c r="S995">
        <v>33</v>
      </c>
      <c r="T995">
        <v>117</v>
      </c>
    </row>
    <row r="996" spans="1:20" x14ac:dyDescent="0.35">
      <c r="A996" s="2" t="s">
        <v>1334</v>
      </c>
      <c r="B996" t="s">
        <v>550</v>
      </c>
      <c r="C996" t="s">
        <v>1335</v>
      </c>
      <c r="D996" t="s">
        <v>551</v>
      </c>
      <c r="E996" t="s">
        <v>23</v>
      </c>
      <c r="F996" t="s">
        <v>24</v>
      </c>
      <c r="G996" t="s">
        <v>145</v>
      </c>
      <c r="H996">
        <v>180</v>
      </c>
      <c r="I996">
        <v>41</v>
      </c>
      <c r="J996">
        <v>0</v>
      </c>
      <c r="K996">
        <v>4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12</v>
      </c>
      <c r="R996">
        <v>17</v>
      </c>
      <c r="S996">
        <v>33</v>
      </c>
      <c r="T996">
        <v>74</v>
      </c>
    </row>
    <row r="997" spans="1:20" x14ac:dyDescent="0.35">
      <c r="A997" s="2" t="s">
        <v>1334</v>
      </c>
      <c r="B997" t="s">
        <v>1358</v>
      </c>
      <c r="C997" t="s">
        <v>1335</v>
      </c>
      <c r="D997" t="s">
        <v>1359</v>
      </c>
      <c r="E997" t="s">
        <v>23</v>
      </c>
      <c r="F997" t="s">
        <v>24</v>
      </c>
      <c r="G997" t="s">
        <v>145</v>
      </c>
      <c r="H997">
        <v>180</v>
      </c>
      <c r="I997">
        <v>19</v>
      </c>
      <c r="J997">
        <v>0</v>
      </c>
      <c r="K997">
        <v>8</v>
      </c>
      <c r="L997">
        <v>4</v>
      </c>
      <c r="M997">
        <v>0</v>
      </c>
      <c r="N997">
        <v>0</v>
      </c>
      <c r="O997">
        <v>0</v>
      </c>
      <c r="P997">
        <v>0</v>
      </c>
      <c r="Q997">
        <v>3</v>
      </c>
      <c r="R997">
        <v>11</v>
      </c>
      <c r="S997">
        <v>26</v>
      </c>
      <c r="T997">
        <v>45</v>
      </c>
    </row>
    <row r="998" spans="1:20" x14ac:dyDescent="0.35">
      <c r="A998" s="2" t="s">
        <v>1334</v>
      </c>
      <c r="B998" t="s">
        <v>1216</v>
      </c>
      <c r="C998" t="s">
        <v>1335</v>
      </c>
      <c r="D998" t="s">
        <v>1217</v>
      </c>
      <c r="E998" t="s">
        <v>23</v>
      </c>
      <c r="F998" t="s">
        <v>24</v>
      </c>
      <c r="G998" t="s">
        <v>34</v>
      </c>
      <c r="H998">
        <v>180</v>
      </c>
      <c r="I998">
        <v>25</v>
      </c>
      <c r="J998">
        <v>2</v>
      </c>
      <c r="K998">
        <v>4</v>
      </c>
      <c r="L998">
        <v>0</v>
      </c>
      <c r="M998">
        <v>0</v>
      </c>
      <c r="N998">
        <v>4</v>
      </c>
      <c r="O998">
        <v>0</v>
      </c>
      <c r="P998">
        <v>0</v>
      </c>
      <c r="Q998">
        <v>3</v>
      </c>
      <c r="R998">
        <v>4</v>
      </c>
      <c r="S998">
        <v>15</v>
      </c>
      <c r="T998">
        <v>42</v>
      </c>
    </row>
    <row r="999" spans="1:20" x14ac:dyDescent="0.35">
      <c r="A999" s="2" t="s">
        <v>1334</v>
      </c>
      <c r="B999" t="s">
        <v>1360</v>
      </c>
      <c r="C999" t="s">
        <v>1335</v>
      </c>
      <c r="D999" t="s">
        <v>1361</v>
      </c>
      <c r="E999" t="s">
        <v>23</v>
      </c>
      <c r="F999" t="s">
        <v>24</v>
      </c>
      <c r="G999" t="s">
        <v>34</v>
      </c>
      <c r="H999">
        <v>180</v>
      </c>
      <c r="I999">
        <v>21</v>
      </c>
      <c r="J999">
        <v>1</v>
      </c>
      <c r="K999">
        <v>2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2</v>
      </c>
      <c r="R999">
        <v>3</v>
      </c>
      <c r="S999">
        <v>7</v>
      </c>
      <c r="T999">
        <v>29</v>
      </c>
    </row>
    <row r="1000" spans="1:20" x14ac:dyDescent="0.35">
      <c r="A1000" s="2" t="s">
        <v>1334</v>
      </c>
      <c r="B1000" t="s">
        <v>1362</v>
      </c>
      <c r="C1000" t="s">
        <v>1335</v>
      </c>
      <c r="D1000" t="s">
        <v>1363</v>
      </c>
      <c r="E1000" t="s">
        <v>23</v>
      </c>
      <c r="F1000" t="s">
        <v>24</v>
      </c>
      <c r="G1000" t="s">
        <v>34</v>
      </c>
      <c r="H1000">
        <v>180</v>
      </c>
      <c r="I1000">
        <v>39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2</v>
      </c>
      <c r="R1000">
        <v>0</v>
      </c>
      <c r="S1000">
        <v>2</v>
      </c>
      <c r="T1000">
        <v>41</v>
      </c>
    </row>
    <row r="1001" spans="1:20" x14ac:dyDescent="0.35">
      <c r="A1001" s="2" t="s">
        <v>1334</v>
      </c>
      <c r="B1001" t="s">
        <v>1248</v>
      </c>
      <c r="C1001" t="s">
        <v>1335</v>
      </c>
      <c r="D1001" t="s">
        <v>1249</v>
      </c>
      <c r="E1001" t="s">
        <v>23</v>
      </c>
      <c r="F1001" t="s">
        <v>24</v>
      </c>
      <c r="G1001" t="s">
        <v>34</v>
      </c>
      <c r="H1001">
        <v>180</v>
      </c>
      <c r="I1001">
        <v>32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3</v>
      </c>
      <c r="R1001">
        <v>0</v>
      </c>
      <c r="S1001">
        <v>3</v>
      </c>
      <c r="T1001">
        <v>35</v>
      </c>
    </row>
    <row r="1002" spans="1:20" x14ac:dyDescent="0.35">
      <c r="A1002" s="2" t="s">
        <v>1334</v>
      </c>
      <c r="B1002" t="s">
        <v>1088</v>
      </c>
      <c r="C1002" t="s">
        <v>1335</v>
      </c>
      <c r="D1002" t="s">
        <v>1089</v>
      </c>
      <c r="E1002" t="s">
        <v>23</v>
      </c>
      <c r="F1002" t="s">
        <v>24</v>
      </c>
      <c r="G1002" t="s">
        <v>34</v>
      </c>
      <c r="H1002">
        <v>180</v>
      </c>
      <c r="I1002">
        <v>27</v>
      </c>
      <c r="J1002">
        <v>1</v>
      </c>
      <c r="K1002">
        <v>2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3</v>
      </c>
      <c r="R1002">
        <v>1</v>
      </c>
      <c r="S1002">
        <v>6</v>
      </c>
      <c r="T1002">
        <v>34</v>
      </c>
    </row>
    <row r="1003" spans="1:20" x14ac:dyDescent="0.35">
      <c r="A1003" s="2" t="s">
        <v>1334</v>
      </c>
      <c r="B1003" t="s">
        <v>1022</v>
      </c>
      <c r="C1003" t="s">
        <v>1335</v>
      </c>
      <c r="D1003" t="s">
        <v>1023</v>
      </c>
      <c r="E1003" t="s">
        <v>23</v>
      </c>
      <c r="F1003" t="s">
        <v>24</v>
      </c>
      <c r="G1003" t="s">
        <v>34</v>
      </c>
      <c r="H1003">
        <v>180</v>
      </c>
      <c r="I1003">
        <v>24</v>
      </c>
      <c r="J1003">
        <v>1</v>
      </c>
      <c r="K1003">
        <v>2</v>
      </c>
      <c r="L1003">
        <v>0</v>
      </c>
      <c r="M1003">
        <v>0</v>
      </c>
      <c r="N1003">
        <v>2</v>
      </c>
      <c r="O1003">
        <v>0</v>
      </c>
      <c r="P1003">
        <v>0</v>
      </c>
      <c r="Q1003">
        <v>3</v>
      </c>
      <c r="R1003">
        <v>2</v>
      </c>
      <c r="S1003">
        <v>9</v>
      </c>
      <c r="T1003">
        <v>34</v>
      </c>
    </row>
    <row r="1004" spans="1:20" x14ac:dyDescent="0.35">
      <c r="A1004" s="2" t="s">
        <v>1334</v>
      </c>
      <c r="B1004" t="s">
        <v>1364</v>
      </c>
      <c r="C1004" t="s">
        <v>1335</v>
      </c>
      <c r="D1004" t="s">
        <v>1365</v>
      </c>
      <c r="E1004" t="s">
        <v>23</v>
      </c>
      <c r="F1004" t="s">
        <v>24</v>
      </c>
      <c r="G1004" t="s">
        <v>34</v>
      </c>
      <c r="H1004">
        <v>180</v>
      </c>
      <c r="I1004">
        <v>45</v>
      </c>
      <c r="J1004">
        <v>0</v>
      </c>
      <c r="K1004">
        <v>10</v>
      </c>
      <c r="L1004">
        <v>0</v>
      </c>
      <c r="M1004">
        <v>1</v>
      </c>
      <c r="N1004">
        <v>1</v>
      </c>
      <c r="O1004">
        <v>0</v>
      </c>
      <c r="P1004">
        <v>0</v>
      </c>
      <c r="Q1004">
        <v>2</v>
      </c>
      <c r="R1004">
        <v>1</v>
      </c>
      <c r="S1004">
        <v>15</v>
      </c>
      <c r="T1004">
        <v>60</v>
      </c>
    </row>
    <row r="1005" spans="1:20" x14ac:dyDescent="0.35">
      <c r="A1005" s="2" t="s">
        <v>1334</v>
      </c>
      <c r="B1005" t="s">
        <v>1024</v>
      </c>
      <c r="C1005" t="s">
        <v>1335</v>
      </c>
      <c r="D1005" t="s">
        <v>1025</v>
      </c>
      <c r="E1005" t="s">
        <v>23</v>
      </c>
      <c r="F1005" t="s">
        <v>24</v>
      </c>
      <c r="G1005" t="s">
        <v>34</v>
      </c>
      <c r="H1005">
        <v>180</v>
      </c>
      <c r="I1005">
        <v>20</v>
      </c>
      <c r="J1005">
        <v>0</v>
      </c>
      <c r="K1005">
        <v>1</v>
      </c>
      <c r="L1005">
        <v>0</v>
      </c>
      <c r="M1005">
        <v>0</v>
      </c>
      <c r="N1005">
        <v>2</v>
      </c>
      <c r="O1005">
        <v>0</v>
      </c>
      <c r="P1005">
        <v>0</v>
      </c>
      <c r="Q1005">
        <v>1</v>
      </c>
      <c r="R1005">
        <v>1</v>
      </c>
      <c r="S1005">
        <v>5</v>
      </c>
      <c r="T1005">
        <v>25</v>
      </c>
    </row>
    <row r="1006" spans="1:20" x14ac:dyDescent="0.35">
      <c r="A1006" s="2" t="s">
        <v>1334</v>
      </c>
      <c r="B1006" t="s">
        <v>176</v>
      </c>
      <c r="C1006" t="s">
        <v>1335</v>
      </c>
      <c r="D1006" t="s">
        <v>177</v>
      </c>
      <c r="E1006" t="s">
        <v>23</v>
      </c>
      <c r="F1006" t="s">
        <v>24</v>
      </c>
      <c r="G1006" t="s">
        <v>34</v>
      </c>
      <c r="H1006">
        <v>180</v>
      </c>
      <c r="I1006">
        <v>94</v>
      </c>
      <c r="J1006">
        <v>7</v>
      </c>
      <c r="K1006">
        <v>3</v>
      </c>
      <c r="L1006">
        <v>0</v>
      </c>
      <c r="M1006">
        <v>0</v>
      </c>
      <c r="N1006">
        <v>3</v>
      </c>
      <c r="O1006">
        <v>0</v>
      </c>
      <c r="P1006">
        <v>0</v>
      </c>
      <c r="Q1006">
        <v>10</v>
      </c>
      <c r="R1006">
        <v>10</v>
      </c>
      <c r="S1006">
        <v>26</v>
      </c>
      <c r="T1006">
        <v>127</v>
      </c>
    </row>
    <row r="1007" spans="1:20" x14ac:dyDescent="0.35">
      <c r="A1007" s="2" t="s">
        <v>1334</v>
      </c>
      <c r="B1007" t="s">
        <v>950</v>
      </c>
      <c r="C1007" t="s">
        <v>1335</v>
      </c>
      <c r="D1007" t="s">
        <v>951</v>
      </c>
      <c r="E1007" t="s">
        <v>23</v>
      </c>
      <c r="F1007" t="s">
        <v>24</v>
      </c>
      <c r="G1007" t="s">
        <v>34</v>
      </c>
      <c r="H1007">
        <v>180</v>
      </c>
      <c r="I1007">
        <v>43</v>
      </c>
      <c r="J1007">
        <v>0</v>
      </c>
      <c r="K1007">
        <v>4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1</v>
      </c>
      <c r="R1007">
        <v>2</v>
      </c>
      <c r="S1007">
        <v>7</v>
      </c>
      <c r="T1007">
        <v>50</v>
      </c>
    </row>
    <row r="1008" spans="1:20" x14ac:dyDescent="0.35">
      <c r="A1008" s="2" t="s">
        <v>1334</v>
      </c>
      <c r="B1008" t="s">
        <v>1366</v>
      </c>
      <c r="C1008" t="s">
        <v>1335</v>
      </c>
      <c r="D1008" t="s">
        <v>1367</v>
      </c>
      <c r="E1008" t="s">
        <v>23</v>
      </c>
      <c r="F1008" t="s">
        <v>24</v>
      </c>
      <c r="G1008" t="s">
        <v>34</v>
      </c>
      <c r="H1008">
        <v>180</v>
      </c>
      <c r="I1008">
        <v>51</v>
      </c>
      <c r="J1008">
        <v>1</v>
      </c>
      <c r="K1008">
        <v>1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5</v>
      </c>
      <c r="R1008">
        <v>0</v>
      </c>
      <c r="S1008">
        <v>6</v>
      </c>
      <c r="T1008">
        <v>58</v>
      </c>
    </row>
    <row r="1009" spans="1:20" x14ac:dyDescent="0.35">
      <c r="A1009" s="2" t="s">
        <v>1334</v>
      </c>
      <c r="B1009" t="s">
        <v>1368</v>
      </c>
      <c r="C1009" t="s">
        <v>1335</v>
      </c>
      <c r="D1009" t="s">
        <v>1369</v>
      </c>
      <c r="E1009" t="s">
        <v>23</v>
      </c>
      <c r="F1009" t="s">
        <v>24</v>
      </c>
      <c r="G1009" t="s">
        <v>34</v>
      </c>
      <c r="H1009">
        <v>180</v>
      </c>
      <c r="I1009">
        <v>60</v>
      </c>
      <c r="J1009">
        <v>1</v>
      </c>
      <c r="K1009">
        <v>4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8</v>
      </c>
      <c r="R1009">
        <v>2</v>
      </c>
      <c r="S1009">
        <v>14</v>
      </c>
      <c r="T1009">
        <v>75</v>
      </c>
    </row>
    <row r="1010" spans="1:20" x14ac:dyDescent="0.35">
      <c r="A1010" s="2" t="s">
        <v>1334</v>
      </c>
      <c r="B1010" t="s">
        <v>121</v>
      </c>
      <c r="C1010" t="s">
        <v>1335</v>
      </c>
      <c r="D1010" t="s">
        <v>122</v>
      </c>
      <c r="E1010" t="s">
        <v>23</v>
      </c>
      <c r="F1010" t="s">
        <v>24</v>
      </c>
      <c r="G1010" t="s">
        <v>34</v>
      </c>
      <c r="H1010">
        <v>180</v>
      </c>
      <c r="I1010">
        <v>45</v>
      </c>
      <c r="J1010">
        <v>3</v>
      </c>
      <c r="K1010">
        <v>7</v>
      </c>
      <c r="L1010">
        <v>0</v>
      </c>
      <c r="M1010">
        <v>0</v>
      </c>
      <c r="N1010">
        <v>2</v>
      </c>
      <c r="O1010">
        <v>0</v>
      </c>
      <c r="P1010">
        <v>0</v>
      </c>
      <c r="Q1010">
        <v>10</v>
      </c>
      <c r="R1010">
        <v>5</v>
      </c>
      <c r="S1010">
        <v>24</v>
      </c>
      <c r="T1010">
        <v>72</v>
      </c>
    </row>
    <row r="1011" spans="1:20" x14ac:dyDescent="0.35">
      <c r="A1011" s="2" t="s">
        <v>1334</v>
      </c>
      <c r="B1011" t="s">
        <v>1032</v>
      </c>
      <c r="C1011" t="s">
        <v>1335</v>
      </c>
      <c r="D1011" t="s">
        <v>1033</v>
      </c>
      <c r="E1011" t="s">
        <v>23</v>
      </c>
      <c r="F1011" t="s">
        <v>24</v>
      </c>
      <c r="G1011" t="s">
        <v>34</v>
      </c>
      <c r="H1011">
        <v>180</v>
      </c>
      <c r="I1011">
        <v>35</v>
      </c>
      <c r="J1011">
        <v>3</v>
      </c>
      <c r="K1011">
        <v>3</v>
      </c>
      <c r="L1011">
        <v>0</v>
      </c>
      <c r="M1011">
        <v>0</v>
      </c>
      <c r="N1011">
        <v>3</v>
      </c>
      <c r="O1011">
        <v>0</v>
      </c>
      <c r="P1011">
        <v>0</v>
      </c>
      <c r="Q1011">
        <v>1</v>
      </c>
      <c r="R1011">
        <v>5</v>
      </c>
      <c r="S1011">
        <v>12</v>
      </c>
      <c r="T1011">
        <v>50</v>
      </c>
    </row>
    <row r="1012" spans="1:20" x14ac:dyDescent="0.35">
      <c r="A1012" s="2" t="s">
        <v>1334</v>
      </c>
      <c r="B1012" t="s">
        <v>1038</v>
      </c>
      <c r="C1012" t="s">
        <v>1335</v>
      </c>
      <c r="D1012" t="s">
        <v>1039</v>
      </c>
      <c r="E1012" t="s">
        <v>23</v>
      </c>
      <c r="F1012" t="s">
        <v>206</v>
      </c>
      <c r="G1012" t="s">
        <v>34</v>
      </c>
      <c r="H1012">
        <v>180</v>
      </c>
      <c r="I1012">
        <v>45</v>
      </c>
      <c r="J1012">
        <v>0</v>
      </c>
      <c r="K1012">
        <v>1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1</v>
      </c>
      <c r="R1012">
        <v>1</v>
      </c>
      <c r="S1012">
        <v>3</v>
      </c>
      <c r="T1012">
        <v>48</v>
      </c>
    </row>
    <row r="1013" spans="1:20" x14ac:dyDescent="0.35">
      <c r="A1013" s="2" t="s">
        <v>1334</v>
      </c>
      <c r="B1013" t="s">
        <v>724</v>
      </c>
      <c r="C1013" t="s">
        <v>1335</v>
      </c>
      <c r="D1013" t="s">
        <v>725</v>
      </c>
      <c r="E1013" t="s">
        <v>23</v>
      </c>
      <c r="F1013" t="s">
        <v>24</v>
      </c>
      <c r="G1013" t="s">
        <v>34</v>
      </c>
      <c r="H1013">
        <v>180</v>
      </c>
      <c r="I1013">
        <v>33</v>
      </c>
      <c r="J1013">
        <v>3</v>
      </c>
      <c r="K1013">
        <v>4</v>
      </c>
      <c r="L1013">
        <v>0</v>
      </c>
      <c r="M1013">
        <v>0</v>
      </c>
      <c r="N1013">
        <v>2</v>
      </c>
      <c r="O1013">
        <v>0</v>
      </c>
      <c r="P1013">
        <v>0</v>
      </c>
      <c r="Q1013">
        <v>5</v>
      </c>
      <c r="R1013">
        <v>5</v>
      </c>
      <c r="S1013">
        <v>16</v>
      </c>
      <c r="T1013">
        <v>52</v>
      </c>
    </row>
    <row r="1014" spans="1:20" x14ac:dyDescent="0.35">
      <c r="A1014" s="2" t="s">
        <v>1334</v>
      </c>
      <c r="B1014" t="s">
        <v>1098</v>
      </c>
      <c r="C1014" t="s">
        <v>1335</v>
      </c>
      <c r="D1014" t="s">
        <v>1099</v>
      </c>
      <c r="E1014" t="s">
        <v>23</v>
      </c>
      <c r="F1014" t="s">
        <v>24</v>
      </c>
      <c r="G1014" t="s">
        <v>34</v>
      </c>
      <c r="H1014">
        <v>180</v>
      </c>
      <c r="I1014">
        <v>32</v>
      </c>
      <c r="J1014">
        <v>2</v>
      </c>
      <c r="K1014">
        <v>3</v>
      </c>
      <c r="L1014">
        <v>0</v>
      </c>
      <c r="M1014">
        <v>0</v>
      </c>
      <c r="N1014">
        <v>1</v>
      </c>
      <c r="O1014">
        <v>0</v>
      </c>
      <c r="P1014">
        <v>0</v>
      </c>
      <c r="Q1014">
        <v>2</v>
      </c>
      <c r="R1014">
        <v>1</v>
      </c>
      <c r="S1014">
        <v>7</v>
      </c>
      <c r="T1014">
        <v>41</v>
      </c>
    </row>
    <row r="1015" spans="1:20" x14ac:dyDescent="0.35">
      <c r="A1015" s="2" t="s">
        <v>1334</v>
      </c>
      <c r="B1015" t="s">
        <v>1370</v>
      </c>
      <c r="C1015" t="s">
        <v>1335</v>
      </c>
      <c r="D1015" t="s">
        <v>1371</v>
      </c>
      <c r="E1015" t="s">
        <v>23</v>
      </c>
      <c r="F1015" t="s">
        <v>24</v>
      </c>
      <c r="G1015" t="s">
        <v>34</v>
      </c>
      <c r="H1015">
        <v>180</v>
      </c>
      <c r="I1015">
        <v>21</v>
      </c>
      <c r="J1015">
        <v>0</v>
      </c>
      <c r="K1015">
        <v>11</v>
      </c>
      <c r="L1015">
        <v>0</v>
      </c>
      <c r="M1015">
        <v>2</v>
      </c>
      <c r="N1015">
        <v>2</v>
      </c>
      <c r="O1015">
        <v>0</v>
      </c>
      <c r="P1015">
        <v>0</v>
      </c>
      <c r="Q1015">
        <v>1</v>
      </c>
      <c r="R1015">
        <v>2</v>
      </c>
      <c r="S1015">
        <v>18</v>
      </c>
      <c r="T1015">
        <v>39</v>
      </c>
    </row>
    <row r="1016" spans="1:20" x14ac:dyDescent="0.35">
      <c r="A1016" s="2" t="s">
        <v>1334</v>
      </c>
      <c r="B1016" t="s">
        <v>885</v>
      </c>
      <c r="C1016" t="s">
        <v>1335</v>
      </c>
      <c r="D1016" t="s">
        <v>886</v>
      </c>
      <c r="E1016" t="s">
        <v>23</v>
      </c>
      <c r="F1016" t="s">
        <v>24</v>
      </c>
      <c r="G1016" t="s">
        <v>145</v>
      </c>
      <c r="H1016">
        <v>180</v>
      </c>
      <c r="I1016">
        <v>67</v>
      </c>
      <c r="J1016">
        <v>5</v>
      </c>
      <c r="K1016">
        <v>4</v>
      </c>
      <c r="L1016">
        <v>0</v>
      </c>
      <c r="M1016">
        <v>0</v>
      </c>
      <c r="N1016">
        <v>3</v>
      </c>
      <c r="O1016">
        <v>0</v>
      </c>
      <c r="P1016">
        <v>0</v>
      </c>
      <c r="Q1016">
        <v>4</v>
      </c>
      <c r="R1016">
        <v>7</v>
      </c>
      <c r="S1016">
        <v>18</v>
      </c>
      <c r="T1016">
        <v>90</v>
      </c>
    </row>
    <row r="1017" spans="1:20" x14ac:dyDescent="0.35">
      <c r="A1017" s="2" t="s">
        <v>1334</v>
      </c>
      <c r="B1017" t="s">
        <v>1040</v>
      </c>
      <c r="C1017" t="s">
        <v>1335</v>
      </c>
      <c r="D1017" t="s">
        <v>1041</v>
      </c>
      <c r="E1017" t="s">
        <v>23</v>
      </c>
      <c r="F1017" t="s">
        <v>24</v>
      </c>
      <c r="G1017" t="s">
        <v>34</v>
      </c>
      <c r="H1017">
        <v>180</v>
      </c>
      <c r="I1017">
        <v>19</v>
      </c>
      <c r="J1017">
        <v>2</v>
      </c>
      <c r="K1017">
        <v>2</v>
      </c>
      <c r="L1017">
        <v>0</v>
      </c>
      <c r="M1017">
        <v>2</v>
      </c>
      <c r="N1017">
        <v>0</v>
      </c>
      <c r="O1017">
        <v>0</v>
      </c>
      <c r="P1017">
        <v>0</v>
      </c>
      <c r="Q1017">
        <v>2</v>
      </c>
      <c r="R1017">
        <v>3</v>
      </c>
      <c r="S1017">
        <v>9</v>
      </c>
      <c r="T1017">
        <v>30</v>
      </c>
    </row>
    <row r="1018" spans="1:20" x14ac:dyDescent="0.35">
      <c r="A1018" s="2" t="s">
        <v>1334</v>
      </c>
      <c r="B1018" t="s">
        <v>1122</v>
      </c>
      <c r="C1018" t="s">
        <v>1335</v>
      </c>
      <c r="D1018" t="s">
        <v>1123</v>
      </c>
      <c r="E1018" t="s">
        <v>23</v>
      </c>
      <c r="F1018" t="s">
        <v>24</v>
      </c>
      <c r="G1018" t="s">
        <v>34</v>
      </c>
      <c r="H1018">
        <v>180</v>
      </c>
      <c r="I1018">
        <v>67</v>
      </c>
      <c r="J1018">
        <v>5</v>
      </c>
      <c r="K1018">
        <v>5</v>
      </c>
      <c r="L1018">
        <v>0</v>
      </c>
      <c r="M1018">
        <v>0</v>
      </c>
      <c r="N1018">
        <v>1</v>
      </c>
      <c r="O1018">
        <v>0</v>
      </c>
      <c r="P1018">
        <v>0</v>
      </c>
      <c r="Q1018">
        <v>15</v>
      </c>
      <c r="R1018">
        <v>1</v>
      </c>
      <c r="S1018">
        <v>22</v>
      </c>
      <c r="T1018">
        <v>94</v>
      </c>
    </row>
    <row r="1019" spans="1:20" x14ac:dyDescent="0.35">
      <c r="A1019" s="2" t="s">
        <v>1334</v>
      </c>
      <c r="B1019" t="s">
        <v>887</v>
      </c>
      <c r="C1019" t="s">
        <v>1335</v>
      </c>
      <c r="D1019" t="s">
        <v>888</v>
      </c>
      <c r="E1019" t="s">
        <v>23</v>
      </c>
      <c r="F1019" t="s">
        <v>24</v>
      </c>
      <c r="G1019" t="s">
        <v>34</v>
      </c>
      <c r="H1019">
        <v>180</v>
      </c>
      <c r="I1019">
        <v>56</v>
      </c>
      <c r="J1019">
        <v>0</v>
      </c>
      <c r="K1019">
        <v>5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2</v>
      </c>
      <c r="S1019">
        <v>7</v>
      </c>
      <c r="T1019">
        <v>63</v>
      </c>
    </row>
    <row r="1020" spans="1:20" x14ac:dyDescent="0.35">
      <c r="A1020" s="2" t="s">
        <v>1334</v>
      </c>
      <c r="B1020" t="s">
        <v>426</v>
      </c>
      <c r="C1020" t="s">
        <v>1335</v>
      </c>
      <c r="D1020" t="s">
        <v>427</v>
      </c>
      <c r="E1020" t="s">
        <v>23</v>
      </c>
      <c r="F1020" t="s">
        <v>24</v>
      </c>
      <c r="G1020" t="s">
        <v>34</v>
      </c>
      <c r="H1020">
        <v>180</v>
      </c>
      <c r="I1020">
        <v>25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3</v>
      </c>
      <c r="R1020">
        <v>0</v>
      </c>
      <c r="S1020">
        <v>3</v>
      </c>
      <c r="T1020">
        <v>28</v>
      </c>
    </row>
    <row r="1021" spans="1:20" x14ac:dyDescent="0.35">
      <c r="A1021" s="2" t="s">
        <v>1334</v>
      </c>
      <c r="B1021" t="s">
        <v>891</v>
      </c>
      <c r="C1021" t="s">
        <v>1335</v>
      </c>
      <c r="D1021" t="s">
        <v>892</v>
      </c>
      <c r="E1021" t="s">
        <v>893</v>
      </c>
      <c r="F1021" t="s">
        <v>24</v>
      </c>
      <c r="G1021" t="s">
        <v>894</v>
      </c>
      <c r="H1021">
        <v>300</v>
      </c>
      <c r="I1021">
        <v>55</v>
      </c>
      <c r="J1021">
        <v>2</v>
      </c>
      <c r="K1021">
        <v>1</v>
      </c>
      <c r="L1021">
        <v>0</v>
      </c>
      <c r="M1021">
        <v>0</v>
      </c>
      <c r="N1021">
        <v>1</v>
      </c>
      <c r="O1021">
        <v>0</v>
      </c>
      <c r="P1021">
        <v>0</v>
      </c>
      <c r="Q1021">
        <v>2</v>
      </c>
      <c r="R1021">
        <v>3</v>
      </c>
      <c r="S1021">
        <v>7</v>
      </c>
      <c r="T1021">
        <v>64</v>
      </c>
    </row>
    <row r="1022" spans="1:20" x14ac:dyDescent="0.35">
      <c r="A1022" s="2" t="s">
        <v>1334</v>
      </c>
      <c r="B1022" t="s">
        <v>1044</v>
      </c>
      <c r="C1022" t="s">
        <v>1335</v>
      </c>
      <c r="D1022" t="s">
        <v>998</v>
      </c>
      <c r="E1022" t="s">
        <v>893</v>
      </c>
      <c r="F1022" t="s">
        <v>24</v>
      </c>
      <c r="G1022" t="s">
        <v>1045</v>
      </c>
      <c r="H1022">
        <v>360</v>
      </c>
      <c r="I1022">
        <v>122</v>
      </c>
      <c r="J1022">
        <v>7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18</v>
      </c>
      <c r="Q1022">
        <v>10</v>
      </c>
      <c r="R1022">
        <v>0</v>
      </c>
      <c r="S1022">
        <v>28</v>
      </c>
      <c r="T1022">
        <v>157</v>
      </c>
    </row>
    <row r="1023" spans="1:20" x14ac:dyDescent="0.35">
      <c r="A1023" s="2" t="s">
        <v>1372</v>
      </c>
      <c r="B1023" t="s">
        <v>20</v>
      </c>
      <c r="C1023" t="s">
        <v>1373</v>
      </c>
      <c r="D1023" t="s">
        <v>22</v>
      </c>
      <c r="E1023" t="s">
        <v>23</v>
      </c>
      <c r="F1023" t="s">
        <v>24</v>
      </c>
      <c r="G1023" t="s">
        <v>25</v>
      </c>
      <c r="H1023">
        <v>240</v>
      </c>
      <c r="I1023">
        <v>80</v>
      </c>
      <c r="J1023">
        <v>1</v>
      </c>
      <c r="K1023">
        <v>0</v>
      </c>
      <c r="L1023">
        <v>0</v>
      </c>
      <c r="M1023">
        <v>0</v>
      </c>
      <c r="N1023">
        <v>1</v>
      </c>
      <c r="O1023">
        <v>0</v>
      </c>
      <c r="P1023">
        <v>0</v>
      </c>
      <c r="Q1023">
        <v>3</v>
      </c>
      <c r="R1023">
        <v>13</v>
      </c>
      <c r="S1023">
        <v>17</v>
      </c>
      <c r="T1023">
        <v>98</v>
      </c>
    </row>
    <row r="1024" spans="1:20" x14ac:dyDescent="0.35">
      <c r="A1024" s="2" t="s">
        <v>1374</v>
      </c>
      <c r="B1024" t="s">
        <v>1375</v>
      </c>
      <c r="C1024" t="s">
        <v>1376</v>
      </c>
      <c r="D1024" t="s">
        <v>1377</v>
      </c>
      <c r="E1024" t="s">
        <v>23</v>
      </c>
      <c r="F1024" t="s">
        <v>24</v>
      </c>
      <c r="G1024" t="s">
        <v>34</v>
      </c>
      <c r="H1024">
        <v>180</v>
      </c>
      <c r="I1024">
        <v>65</v>
      </c>
      <c r="J1024">
        <v>4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3</v>
      </c>
      <c r="R1024">
        <v>0</v>
      </c>
      <c r="S1024">
        <v>3</v>
      </c>
      <c r="T1024">
        <v>72</v>
      </c>
    </row>
    <row r="1025" spans="1:20" x14ac:dyDescent="0.35">
      <c r="A1025" s="2" t="s">
        <v>1374</v>
      </c>
      <c r="B1025" t="s">
        <v>971</v>
      </c>
      <c r="C1025" t="s">
        <v>1376</v>
      </c>
      <c r="D1025" t="s">
        <v>972</v>
      </c>
      <c r="E1025" t="s">
        <v>23</v>
      </c>
      <c r="F1025" t="s">
        <v>24</v>
      </c>
      <c r="G1025" t="s">
        <v>34</v>
      </c>
      <c r="H1025">
        <v>180</v>
      </c>
      <c r="I1025">
        <v>80</v>
      </c>
      <c r="J1025">
        <v>5</v>
      </c>
      <c r="K1025">
        <v>1</v>
      </c>
      <c r="L1025">
        <v>0</v>
      </c>
      <c r="M1025">
        <v>0</v>
      </c>
      <c r="N1025">
        <v>1</v>
      </c>
      <c r="O1025">
        <v>0</v>
      </c>
      <c r="P1025">
        <v>0</v>
      </c>
      <c r="Q1025">
        <v>2</v>
      </c>
      <c r="R1025">
        <v>1</v>
      </c>
      <c r="S1025">
        <v>5</v>
      </c>
      <c r="T1025">
        <v>90</v>
      </c>
    </row>
    <row r="1026" spans="1:20" x14ac:dyDescent="0.35">
      <c r="A1026" s="2" t="s">
        <v>1374</v>
      </c>
      <c r="B1026" t="s">
        <v>1378</v>
      </c>
      <c r="C1026" t="s">
        <v>1376</v>
      </c>
      <c r="D1026" t="s">
        <v>1379</v>
      </c>
      <c r="E1026" t="s">
        <v>23</v>
      </c>
      <c r="F1026" t="s">
        <v>24</v>
      </c>
      <c r="G1026" t="s">
        <v>34</v>
      </c>
      <c r="H1026">
        <v>180</v>
      </c>
      <c r="I1026">
        <v>24</v>
      </c>
      <c r="J1026">
        <v>1</v>
      </c>
      <c r="K1026">
        <v>2</v>
      </c>
      <c r="L1026">
        <v>0</v>
      </c>
      <c r="M1026">
        <v>0</v>
      </c>
      <c r="N1026">
        <v>1</v>
      </c>
      <c r="O1026">
        <v>0</v>
      </c>
      <c r="P1026">
        <v>0</v>
      </c>
      <c r="Q1026">
        <v>0</v>
      </c>
      <c r="R1026">
        <v>1</v>
      </c>
      <c r="S1026">
        <v>4</v>
      </c>
      <c r="T1026">
        <v>29</v>
      </c>
    </row>
    <row r="1027" spans="1:20" x14ac:dyDescent="0.35">
      <c r="A1027" s="2" t="s">
        <v>1374</v>
      </c>
      <c r="B1027" t="s">
        <v>359</v>
      </c>
      <c r="C1027" t="s">
        <v>1376</v>
      </c>
      <c r="D1027" t="s">
        <v>360</v>
      </c>
      <c r="E1027" t="s">
        <v>23</v>
      </c>
      <c r="F1027" t="s">
        <v>24</v>
      </c>
      <c r="G1027" t="s">
        <v>145</v>
      </c>
      <c r="H1027">
        <v>180</v>
      </c>
      <c r="I1027">
        <v>57</v>
      </c>
      <c r="J1027">
        <v>5</v>
      </c>
      <c r="K1027">
        <v>10</v>
      </c>
      <c r="L1027">
        <v>1</v>
      </c>
      <c r="M1027">
        <v>0</v>
      </c>
      <c r="N1027">
        <v>1</v>
      </c>
      <c r="O1027">
        <v>0</v>
      </c>
      <c r="P1027">
        <v>8</v>
      </c>
      <c r="Q1027">
        <v>5</v>
      </c>
      <c r="R1027">
        <v>0</v>
      </c>
      <c r="S1027">
        <v>25</v>
      </c>
      <c r="T1027">
        <v>87</v>
      </c>
    </row>
    <row r="1028" spans="1:20" x14ac:dyDescent="0.35">
      <c r="A1028" s="2" t="s">
        <v>1374</v>
      </c>
      <c r="B1028" t="s">
        <v>164</v>
      </c>
      <c r="C1028" t="s">
        <v>1376</v>
      </c>
      <c r="D1028" t="s">
        <v>165</v>
      </c>
      <c r="E1028" t="s">
        <v>23</v>
      </c>
      <c r="F1028" t="s">
        <v>24</v>
      </c>
      <c r="G1028" t="s">
        <v>34</v>
      </c>
      <c r="H1028">
        <v>180</v>
      </c>
      <c r="I1028">
        <v>47</v>
      </c>
      <c r="J1028">
        <v>5</v>
      </c>
      <c r="K1028">
        <v>14</v>
      </c>
      <c r="L1028">
        <v>0</v>
      </c>
      <c r="M1028">
        <v>0</v>
      </c>
      <c r="N1028">
        <v>2</v>
      </c>
      <c r="O1028">
        <v>0</v>
      </c>
      <c r="P1028">
        <v>0</v>
      </c>
      <c r="Q1028">
        <v>16</v>
      </c>
      <c r="R1028">
        <v>5</v>
      </c>
      <c r="S1028">
        <v>37</v>
      </c>
      <c r="T1028">
        <v>89</v>
      </c>
    </row>
    <row r="1029" spans="1:20" x14ac:dyDescent="0.35">
      <c r="A1029" s="2" t="s">
        <v>1374</v>
      </c>
      <c r="B1029" t="s">
        <v>1380</v>
      </c>
      <c r="C1029" t="s">
        <v>1376</v>
      </c>
      <c r="D1029" t="s">
        <v>1381</v>
      </c>
      <c r="E1029" t="s">
        <v>23</v>
      </c>
      <c r="F1029" t="s">
        <v>24</v>
      </c>
      <c r="G1029" t="s">
        <v>34</v>
      </c>
      <c r="H1029">
        <v>180</v>
      </c>
      <c r="I1029">
        <v>20</v>
      </c>
      <c r="J1029">
        <v>1</v>
      </c>
      <c r="K1029">
        <v>1</v>
      </c>
      <c r="L1029">
        <v>0</v>
      </c>
      <c r="M1029">
        <v>0</v>
      </c>
      <c r="N1029">
        <v>1</v>
      </c>
      <c r="O1029">
        <v>0</v>
      </c>
      <c r="P1029">
        <v>0</v>
      </c>
      <c r="Q1029">
        <v>1</v>
      </c>
      <c r="R1029">
        <v>1</v>
      </c>
      <c r="S1029">
        <v>4</v>
      </c>
      <c r="T1029">
        <v>25</v>
      </c>
    </row>
    <row r="1030" spans="1:20" x14ac:dyDescent="0.35">
      <c r="A1030" s="2" t="s">
        <v>1374</v>
      </c>
      <c r="B1030" t="s">
        <v>1018</v>
      </c>
      <c r="C1030" t="s">
        <v>1376</v>
      </c>
      <c r="D1030" t="s">
        <v>1019</v>
      </c>
      <c r="E1030" t="s">
        <v>23</v>
      </c>
      <c r="F1030" t="s">
        <v>24</v>
      </c>
      <c r="G1030" t="s">
        <v>145</v>
      </c>
      <c r="H1030">
        <v>180</v>
      </c>
      <c r="I1030">
        <v>23</v>
      </c>
      <c r="J1030">
        <v>3</v>
      </c>
      <c r="K1030">
        <v>6</v>
      </c>
      <c r="L1030">
        <v>0</v>
      </c>
      <c r="M1030">
        <v>0</v>
      </c>
      <c r="N1030">
        <v>1</v>
      </c>
      <c r="O1030">
        <v>0</v>
      </c>
      <c r="P1030">
        <v>0</v>
      </c>
      <c r="Q1030">
        <v>2</v>
      </c>
      <c r="R1030">
        <v>2</v>
      </c>
      <c r="S1030">
        <v>11</v>
      </c>
      <c r="T1030">
        <v>37</v>
      </c>
    </row>
    <row r="1031" spans="1:20" x14ac:dyDescent="0.35">
      <c r="A1031" s="2" t="s">
        <v>1374</v>
      </c>
      <c r="B1031" t="s">
        <v>1382</v>
      </c>
      <c r="C1031" t="s">
        <v>1376</v>
      </c>
      <c r="D1031" t="s">
        <v>1383</v>
      </c>
      <c r="E1031" t="s">
        <v>23</v>
      </c>
      <c r="F1031" t="s">
        <v>24</v>
      </c>
      <c r="G1031" t="s">
        <v>34</v>
      </c>
      <c r="H1031">
        <v>180</v>
      </c>
      <c r="I1031">
        <v>55</v>
      </c>
      <c r="J1031">
        <v>5</v>
      </c>
      <c r="K1031">
        <v>7</v>
      </c>
      <c r="L1031">
        <v>0</v>
      </c>
      <c r="M1031">
        <v>0</v>
      </c>
      <c r="N1031">
        <v>1</v>
      </c>
      <c r="O1031">
        <v>0</v>
      </c>
      <c r="P1031">
        <v>0</v>
      </c>
      <c r="Q1031">
        <v>5</v>
      </c>
      <c r="R1031">
        <v>5</v>
      </c>
      <c r="S1031">
        <v>18</v>
      </c>
      <c r="T1031">
        <v>78</v>
      </c>
    </row>
    <row r="1032" spans="1:20" x14ac:dyDescent="0.35">
      <c r="A1032" s="2" t="s">
        <v>1374</v>
      </c>
      <c r="B1032" t="s">
        <v>71</v>
      </c>
      <c r="C1032" t="s">
        <v>1376</v>
      </c>
      <c r="D1032" t="s">
        <v>72</v>
      </c>
      <c r="E1032" t="s">
        <v>23</v>
      </c>
      <c r="F1032" t="s">
        <v>24</v>
      </c>
      <c r="G1032" t="s">
        <v>145</v>
      </c>
      <c r="H1032">
        <v>180</v>
      </c>
      <c r="I1032">
        <v>51</v>
      </c>
      <c r="J1032">
        <v>5</v>
      </c>
      <c r="K1032">
        <v>8</v>
      </c>
      <c r="L1032">
        <v>0</v>
      </c>
      <c r="M1032">
        <v>0</v>
      </c>
      <c r="N1032">
        <v>1</v>
      </c>
      <c r="O1032">
        <v>0</v>
      </c>
      <c r="P1032">
        <v>0</v>
      </c>
      <c r="Q1032">
        <v>16</v>
      </c>
      <c r="R1032">
        <v>5</v>
      </c>
      <c r="S1032">
        <v>30</v>
      </c>
      <c r="T1032">
        <v>86</v>
      </c>
    </row>
    <row r="1033" spans="1:20" x14ac:dyDescent="0.35">
      <c r="A1033" s="2" t="s">
        <v>1374</v>
      </c>
      <c r="B1033" t="s">
        <v>168</v>
      </c>
      <c r="C1033" t="s">
        <v>1376</v>
      </c>
      <c r="D1033" t="s">
        <v>169</v>
      </c>
      <c r="E1033" t="s">
        <v>23</v>
      </c>
      <c r="F1033" t="s">
        <v>24</v>
      </c>
      <c r="G1033" t="s">
        <v>145</v>
      </c>
      <c r="H1033">
        <v>180</v>
      </c>
      <c r="I1033">
        <v>55</v>
      </c>
      <c r="J1033">
        <v>5</v>
      </c>
      <c r="K1033">
        <v>7</v>
      </c>
      <c r="L1033">
        <v>1</v>
      </c>
      <c r="M1033">
        <v>0</v>
      </c>
      <c r="N1033">
        <v>1</v>
      </c>
      <c r="O1033">
        <v>0</v>
      </c>
      <c r="P1033">
        <v>0</v>
      </c>
      <c r="Q1033">
        <v>5</v>
      </c>
      <c r="R1033">
        <v>11</v>
      </c>
      <c r="S1033">
        <v>25</v>
      </c>
      <c r="T1033">
        <v>85</v>
      </c>
    </row>
    <row r="1034" spans="1:20" x14ac:dyDescent="0.35">
      <c r="A1034" s="2" t="s">
        <v>1374</v>
      </c>
      <c r="B1034" t="s">
        <v>363</v>
      </c>
      <c r="C1034" t="s">
        <v>1376</v>
      </c>
      <c r="D1034" t="s">
        <v>171</v>
      </c>
      <c r="E1034" t="s">
        <v>23</v>
      </c>
      <c r="F1034" t="s">
        <v>24</v>
      </c>
      <c r="G1034" t="s">
        <v>145</v>
      </c>
      <c r="H1034">
        <v>180</v>
      </c>
      <c r="I1034">
        <v>166</v>
      </c>
      <c r="J1034">
        <v>9</v>
      </c>
      <c r="K1034">
        <v>3</v>
      </c>
      <c r="L1034">
        <v>1</v>
      </c>
      <c r="M1034">
        <v>0</v>
      </c>
      <c r="N1034">
        <v>3</v>
      </c>
      <c r="O1034">
        <v>0</v>
      </c>
      <c r="P1034">
        <v>0</v>
      </c>
      <c r="Q1034">
        <v>30</v>
      </c>
      <c r="R1034">
        <v>10</v>
      </c>
      <c r="S1034">
        <v>47</v>
      </c>
      <c r="T1034">
        <v>222</v>
      </c>
    </row>
    <row r="1035" spans="1:20" x14ac:dyDescent="0.35">
      <c r="A1035" s="2" t="s">
        <v>1374</v>
      </c>
      <c r="B1035" t="s">
        <v>1020</v>
      </c>
      <c r="C1035" t="s">
        <v>1376</v>
      </c>
      <c r="D1035" t="s">
        <v>1021</v>
      </c>
      <c r="E1035" t="s">
        <v>23</v>
      </c>
      <c r="F1035" t="s">
        <v>24</v>
      </c>
      <c r="G1035" t="s">
        <v>145</v>
      </c>
      <c r="H1035">
        <v>180</v>
      </c>
      <c r="I1035">
        <v>25</v>
      </c>
      <c r="J1035">
        <v>2</v>
      </c>
      <c r="K1035">
        <v>3</v>
      </c>
      <c r="L1035">
        <v>0</v>
      </c>
      <c r="M1035">
        <v>0</v>
      </c>
      <c r="N1035">
        <v>2</v>
      </c>
      <c r="O1035">
        <v>0</v>
      </c>
      <c r="P1035">
        <v>0</v>
      </c>
      <c r="Q1035">
        <v>6</v>
      </c>
      <c r="R1035">
        <v>2</v>
      </c>
      <c r="S1035">
        <v>13</v>
      </c>
      <c r="T1035">
        <v>40</v>
      </c>
    </row>
    <row r="1036" spans="1:20" x14ac:dyDescent="0.35">
      <c r="A1036" s="2" t="s">
        <v>1374</v>
      </c>
      <c r="B1036" t="s">
        <v>88</v>
      </c>
      <c r="C1036" t="s">
        <v>1376</v>
      </c>
      <c r="D1036" t="s">
        <v>90</v>
      </c>
      <c r="E1036" t="s">
        <v>23</v>
      </c>
      <c r="F1036" t="s">
        <v>24</v>
      </c>
      <c r="G1036" t="s">
        <v>34</v>
      </c>
      <c r="H1036">
        <v>180</v>
      </c>
      <c r="I1036">
        <v>170</v>
      </c>
      <c r="J1036">
        <v>13</v>
      </c>
      <c r="K1036">
        <v>7</v>
      </c>
      <c r="L1036">
        <v>1</v>
      </c>
      <c r="M1036">
        <v>0</v>
      </c>
      <c r="N1036">
        <v>2</v>
      </c>
      <c r="O1036">
        <v>0</v>
      </c>
      <c r="P1036">
        <v>0</v>
      </c>
      <c r="Q1036">
        <v>25</v>
      </c>
      <c r="R1036">
        <v>10</v>
      </c>
      <c r="S1036">
        <v>45</v>
      </c>
      <c r="T1036">
        <v>228</v>
      </c>
    </row>
    <row r="1037" spans="1:20" x14ac:dyDescent="0.35">
      <c r="A1037" s="2" t="s">
        <v>1374</v>
      </c>
      <c r="B1037" t="s">
        <v>172</v>
      </c>
      <c r="C1037" t="s">
        <v>1376</v>
      </c>
      <c r="D1037" t="s">
        <v>173</v>
      </c>
      <c r="E1037" t="s">
        <v>23</v>
      </c>
      <c r="F1037" t="s">
        <v>24</v>
      </c>
      <c r="G1037" t="s">
        <v>34</v>
      </c>
      <c r="H1037">
        <v>180</v>
      </c>
      <c r="I1037">
        <v>76</v>
      </c>
      <c r="J1037">
        <v>6</v>
      </c>
      <c r="K1037">
        <v>8</v>
      </c>
      <c r="L1037">
        <v>1</v>
      </c>
      <c r="M1037">
        <v>0</v>
      </c>
      <c r="N1037">
        <v>1</v>
      </c>
      <c r="O1037">
        <v>0</v>
      </c>
      <c r="P1037">
        <v>0</v>
      </c>
      <c r="Q1037">
        <v>5</v>
      </c>
      <c r="R1037">
        <v>15</v>
      </c>
      <c r="S1037">
        <v>30</v>
      </c>
      <c r="T1037">
        <v>112</v>
      </c>
    </row>
    <row r="1038" spans="1:20" x14ac:dyDescent="0.35">
      <c r="A1038" s="2" t="s">
        <v>1374</v>
      </c>
      <c r="B1038" t="s">
        <v>550</v>
      </c>
      <c r="C1038" t="s">
        <v>1376</v>
      </c>
      <c r="D1038" t="s">
        <v>551</v>
      </c>
      <c r="E1038" t="s">
        <v>23</v>
      </c>
      <c r="F1038" t="s">
        <v>24</v>
      </c>
      <c r="G1038" t="s">
        <v>145</v>
      </c>
      <c r="H1038">
        <v>180</v>
      </c>
      <c r="I1038">
        <v>67</v>
      </c>
      <c r="J1038">
        <v>6</v>
      </c>
      <c r="K1038">
        <v>7</v>
      </c>
      <c r="L1038">
        <v>0</v>
      </c>
      <c r="M1038">
        <v>0</v>
      </c>
      <c r="N1038">
        <v>1</v>
      </c>
      <c r="O1038">
        <v>0</v>
      </c>
      <c r="P1038">
        <v>0</v>
      </c>
      <c r="Q1038">
        <v>5</v>
      </c>
      <c r="R1038">
        <v>5</v>
      </c>
      <c r="S1038">
        <v>18</v>
      </c>
      <c r="T1038">
        <v>91</v>
      </c>
    </row>
    <row r="1039" spans="1:20" x14ac:dyDescent="0.35">
      <c r="A1039" s="2" t="s">
        <v>1374</v>
      </c>
      <c r="B1039" t="s">
        <v>1032</v>
      </c>
      <c r="C1039" t="s">
        <v>1376</v>
      </c>
      <c r="D1039" t="s">
        <v>1033</v>
      </c>
      <c r="E1039" t="s">
        <v>23</v>
      </c>
      <c r="F1039" t="s">
        <v>24</v>
      </c>
      <c r="G1039" t="s">
        <v>34</v>
      </c>
      <c r="H1039">
        <v>180</v>
      </c>
      <c r="I1039">
        <v>25</v>
      </c>
      <c r="J1039">
        <v>2</v>
      </c>
      <c r="K1039">
        <v>0</v>
      </c>
      <c r="L1039">
        <v>0</v>
      </c>
      <c r="M1039">
        <v>0</v>
      </c>
      <c r="N1039">
        <v>1</v>
      </c>
      <c r="O1039">
        <v>0</v>
      </c>
      <c r="P1039">
        <v>0</v>
      </c>
      <c r="Q1039">
        <v>1</v>
      </c>
      <c r="R1039">
        <v>1</v>
      </c>
      <c r="S1039">
        <v>3</v>
      </c>
      <c r="T1039">
        <v>30</v>
      </c>
    </row>
    <row r="1040" spans="1:20" x14ac:dyDescent="0.35">
      <c r="A1040" s="2" t="s">
        <v>1374</v>
      </c>
      <c r="B1040" t="s">
        <v>1384</v>
      </c>
      <c r="C1040" t="s">
        <v>1376</v>
      </c>
      <c r="D1040" t="s">
        <v>1385</v>
      </c>
      <c r="E1040" t="s">
        <v>23</v>
      </c>
      <c r="F1040" t="s">
        <v>24</v>
      </c>
      <c r="G1040" t="s">
        <v>34</v>
      </c>
      <c r="H1040">
        <v>180</v>
      </c>
      <c r="I1040">
        <v>22</v>
      </c>
      <c r="J1040">
        <v>2</v>
      </c>
      <c r="K1040">
        <v>1</v>
      </c>
      <c r="L1040">
        <v>0</v>
      </c>
      <c r="M1040">
        <v>0</v>
      </c>
      <c r="N1040">
        <v>1</v>
      </c>
      <c r="O1040">
        <v>0</v>
      </c>
      <c r="P1040">
        <v>0</v>
      </c>
      <c r="Q1040">
        <v>2</v>
      </c>
      <c r="R1040">
        <v>2</v>
      </c>
      <c r="S1040">
        <v>6</v>
      </c>
      <c r="T1040">
        <v>30</v>
      </c>
    </row>
    <row r="1041" spans="1:20" x14ac:dyDescent="0.35">
      <c r="A1041" s="2" t="s">
        <v>1374</v>
      </c>
      <c r="B1041" t="s">
        <v>1386</v>
      </c>
      <c r="C1041" t="s">
        <v>1376</v>
      </c>
      <c r="D1041" t="s">
        <v>1387</v>
      </c>
      <c r="E1041" t="s">
        <v>23</v>
      </c>
      <c r="F1041" t="s">
        <v>24</v>
      </c>
      <c r="G1041" t="s">
        <v>34</v>
      </c>
      <c r="H1041">
        <v>180</v>
      </c>
      <c r="I1041">
        <v>30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30</v>
      </c>
    </row>
    <row r="1042" spans="1:20" x14ac:dyDescent="0.35">
      <c r="A1042" s="2" t="s">
        <v>1374</v>
      </c>
      <c r="B1042" t="s">
        <v>1388</v>
      </c>
      <c r="C1042" t="s">
        <v>1376</v>
      </c>
      <c r="D1042" t="s">
        <v>1389</v>
      </c>
      <c r="E1042" t="s">
        <v>23</v>
      </c>
      <c r="F1042" t="s">
        <v>24</v>
      </c>
      <c r="G1042" t="s">
        <v>34</v>
      </c>
      <c r="H1042">
        <v>180</v>
      </c>
      <c r="I1042">
        <v>38</v>
      </c>
      <c r="J1042">
        <v>1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  <c r="R1042">
        <v>1</v>
      </c>
      <c r="S1042">
        <v>1</v>
      </c>
      <c r="T1042">
        <v>40</v>
      </c>
    </row>
    <row r="1043" spans="1:20" x14ac:dyDescent="0.35">
      <c r="A1043" s="2" t="s">
        <v>1390</v>
      </c>
      <c r="B1043" t="s">
        <v>1251</v>
      </c>
      <c r="C1043" t="s">
        <v>1391</v>
      </c>
      <c r="D1043" t="s">
        <v>1253</v>
      </c>
      <c r="E1043" t="s">
        <v>23</v>
      </c>
      <c r="F1043" t="s">
        <v>24</v>
      </c>
      <c r="G1043" t="s">
        <v>564</v>
      </c>
      <c r="H1043">
        <v>240</v>
      </c>
      <c r="I1043">
        <v>20</v>
      </c>
      <c r="J1043">
        <v>4</v>
      </c>
      <c r="K1043">
        <v>15</v>
      </c>
      <c r="L1043">
        <v>0</v>
      </c>
      <c r="M1043">
        <v>0</v>
      </c>
      <c r="N1043">
        <v>4</v>
      </c>
      <c r="O1043">
        <v>0</v>
      </c>
      <c r="P1043">
        <v>0</v>
      </c>
      <c r="Q1043">
        <v>27</v>
      </c>
      <c r="R1043">
        <v>5</v>
      </c>
      <c r="S1043">
        <v>51</v>
      </c>
      <c r="T1043">
        <v>75</v>
      </c>
    </row>
    <row r="1044" spans="1:20" x14ac:dyDescent="0.35">
      <c r="A1044" s="2" t="s">
        <v>1390</v>
      </c>
      <c r="B1044" t="s">
        <v>1044</v>
      </c>
      <c r="C1044" t="s">
        <v>1391</v>
      </c>
      <c r="D1044" t="s">
        <v>998</v>
      </c>
      <c r="E1044" t="s">
        <v>893</v>
      </c>
      <c r="F1044" t="s">
        <v>24</v>
      </c>
      <c r="G1044" t="s">
        <v>999</v>
      </c>
      <c r="H1044">
        <v>360</v>
      </c>
      <c r="I1044">
        <v>231</v>
      </c>
      <c r="J1044">
        <v>11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35</v>
      </c>
      <c r="Q1044">
        <v>14</v>
      </c>
      <c r="R1044">
        <v>0</v>
      </c>
      <c r="S1044">
        <v>49</v>
      </c>
      <c r="T1044">
        <v>291</v>
      </c>
    </row>
    <row r="1045" spans="1:20" x14ac:dyDescent="0.35">
      <c r="A1045" s="2" t="s">
        <v>1392</v>
      </c>
      <c r="B1045" t="s">
        <v>868</v>
      </c>
      <c r="C1045" t="s">
        <v>1393</v>
      </c>
      <c r="D1045" t="s">
        <v>870</v>
      </c>
      <c r="E1045" t="s">
        <v>23</v>
      </c>
      <c r="F1045" t="s">
        <v>24</v>
      </c>
      <c r="G1045" t="s">
        <v>34</v>
      </c>
      <c r="H1045">
        <v>180</v>
      </c>
      <c r="I1045">
        <v>43</v>
      </c>
      <c r="J1045">
        <v>2</v>
      </c>
      <c r="K1045">
        <v>4</v>
      </c>
      <c r="L1045">
        <v>0</v>
      </c>
      <c r="M1045">
        <v>0</v>
      </c>
      <c r="N1045">
        <v>1</v>
      </c>
      <c r="O1045">
        <v>0</v>
      </c>
      <c r="P1045">
        <v>0</v>
      </c>
      <c r="Q1045">
        <v>2</v>
      </c>
      <c r="R1045">
        <v>0</v>
      </c>
      <c r="S1045">
        <v>7</v>
      </c>
      <c r="T1045">
        <v>52</v>
      </c>
    </row>
    <row r="1046" spans="1:20" x14ac:dyDescent="0.35">
      <c r="A1046" s="2" t="s">
        <v>1392</v>
      </c>
      <c r="B1046" t="s">
        <v>1131</v>
      </c>
      <c r="C1046" t="s">
        <v>1393</v>
      </c>
      <c r="D1046" t="s">
        <v>1133</v>
      </c>
      <c r="E1046" t="s">
        <v>23</v>
      </c>
      <c r="F1046" t="s">
        <v>24</v>
      </c>
      <c r="G1046" t="s">
        <v>34</v>
      </c>
      <c r="H1046">
        <v>180</v>
      </c>
      <c r="I1046">
        <v>27</v>
      </c>
      <c r="J1046">
        <v>0</v>
      </c>
      <c r="K1046">
        <v>2</v>
      </c>
      <c r="L1046">
        <v>0</v>
      </c>
      <c r="M1046">
        <v>0</v>
      </c>
      <c r="N1046">
        <v>1</v>
      </c>
      <c r="O1046">
        <v>0</v>
      </c>
      <c r="P1046">
        <v>0</v>
      </c>
      <c r="Q1046">
        <v>0</v>
      </c>
      <c r="R1046">
        <v>0</v>
      </c>
      <c r="S1046">
        <v>3</v>
      </c>
      <c r="T1046">
        <v>30</v>
      </c>
    </row>
    <row r="1047" spans="1:20" x14ac:dyDescent="0.35">
      <c r="A1047" s="2" t="s">
        <v>1392</v>
      </c>
      <c r="B1047" t="s">
        <v>1070</v>
      </c>
      <c r="C1047" t="s">
        <v>1393</v>
      </c>
      <c r="D1047" t="s">
        <v>1071</v>
      </c>
      <c r="E1047" t="s">
        <v>23</v>
      </c>
      <c r="F1047" t="s">
        <v>24</v>
      </c>
      <c r="G1047" t="s">
        <v>34</v>
      </c>
      <c r="H1047">
        <v>180</v>
      </c>
      <c r="I1047">
        <v>99</v>
      </c>
      <c r="J1047">
        <v>6</v>
      </c>
      <c r="K1047">
        <v>5</v>
      </c>
      <c r="L1047">
        <v>0</v>
      </c>
      <c r="M1047">
        <v>0</v>
      </c>
      <c r="N1047">
        <v>2</v>
      </c>
      <c r="O1047">
        <v>0</v>
      </c>
      <c r="P1047">
        <v>0</v>
      </c>
      <c r="Q1047">
        <v>5</v>
      </c>
      <c r="R1047">
        <v>0</v>
      </c>
      <c r="S1047">
        <v>12</v>
      </c>
      <c r="T1047">
        <v>117</v>
      </c>
    </row>
    <row r="1048" spans="1:20" x14ac:dyDescent="0.35">
      <c r="A1048" s="2" t="s">
        <v>1392</v>
      </c>
      <c r="B1048" t="s">
        <v>956</v>
      </c>
      <c r="C1048" t="s">
        <v>1393</v>
      </c>
      <c r="D1048" t="s">
        <v>958</v>
      </c>
      <c r="E1048" t="s">
        <v>23</v>
      </c>
      <c r="F1048" t="s">
        <v>24</v>
      </c>
      <c r="G1048" t="s">
        <v>34</v>
      </c>
      <c r="H1048">
        <v>180</v>
      </c>
      <c r="I1048">
        <v>96</v>
      </c>
      <c r="J1048">
        <v>5</v>
      </c>
      <c r="K1048">
        <v>2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3</v>
      </c>
      <c r="R1048">
        <v>0</v>
      </c>
      <c r="S1048">
        <v>5</v>
      </c>
      <c r="T1048">
        <v>106</v>
      </c>
    </row>
    <row r="1049" spans="1:20" x14ac:dyDescent="0.35">
      <c r="A1049" s="2" t="s">
        <v>1392</v>
      </c>
      <c r="B1049" t="s">
        <v>1236</v>
      </c>
      <c r="C1049" t="s">
        <v>1393</v>
      </c>
      <c r="D1049" t="s">
        <v>1237</v>
      </c>
      <c r="E1049" t="s">
        <v>23</v>
      </c>
      <c r="F1049" t="s">
        <v>24</v>
      </c>
      <c r="G1049" t="s">
        <v>34</v>
      </c>
      <c r="H1049">
        <v>180</v>
      </c>
      <c r="I1049">
        <v>20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20</v>
      </c>
    </row>
    <row r="1050" spans="1:20" x14ac:dyDescent="0.35">
      <c r="A1050" s="2" t="s">
        <v>1392</v>
      </c>
      <c r="B1050" t="s">
        <v>1394</v>
      </c>
      <c r="C1050" t="s">
        <v>1393</v>
      </c>
      <c r="D1050" t="s">
        <v>1395</v>
      </c>
      <c r="E1050" t="s">
        <v>23</v>
      </c>
      <c r="F1050" t="s">
        <v>24</v>
      </c>
      <c r="G1050" t="s">
        <v>34</v>
      </c>
      <c r="H1050">
        <v>180</v>
      </c>
      <c r="I1050">
        <v>43</v>
      </c>
      <c r="J1050">
        <v>1</v>
      </c>
      <c r="K1050">
        <v>2</v>
      </c>
      <c r="L1050">
        <v>0</v>
      </c>
      <c r="M1050">
        <v>0</v>
      </c>
      <c r="N1050">
        <v>1</v>
      </c>
      <c r="O1050">
        <v>0</v>
      </c>
      <c r="P1050">
        <v>0</v>
      </c>
      <c r="Q1050">
        <v>0</v>
      </c>
      <c r="R1050">
        <v>0</v>
      </c>
      <c r="S1050">
        <v>3</v>
      </c>
      <c r="T1050">
        <v>47</v>
      </c>
    </row>
    <row r="1051" spans="1:20" x14ac:dyDescent="0.35">
      <c r="A1051" s="2" t="s">
        <v>1392</v>
      </c>
      <c r="B1051" t="s">
        <v>1248</v>
      </c>
      <c r="C1051" t="s">
        <v>1393</v>
      </c>
      <c r="D1051" t="s">
        <v>1249</v>
      </c>
      <c r="E1051" t="s">
        <v>23</v>
      </c>
      <c r="F1051" t="s">
        <v>24</v>
      </c>
      <c r="G1051" t="s">
        <v>34</v>
      </c>
      <c r="H1051">
        <v>180</v>
      </c>
      <c r="I1051">
        <v>22</v>
      </c>
      <c r="J1051">
        <v>0</v>
      </c>
      <c r="K1051">
        <v>2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1</v>
      </c>
      <c r="R1051">
        <v>0</v>
      </c>
      <c r="S1051">
        <v>3</v>
      </c>
      <c r="T1051">
        <v>25</v>
      </c>
    </row>
    <row r="1052" spans="1:20" x14ac:dyDescent="0.35">
      <c r="A1052" s="2" t="s">
        <v>1392</v>
      </c>
      <c r="B1052" t="s">
        <v>1088</v>
      </c>
      <c r="C1052" t="s">
        <v>1393</v>
      </c>
      <c r="D1052" t="s">
        <v>1089</v>
      </c>
      <c r="E1052" t="s">
        <v>23</v>
      </c>
      <c r="F1052" t="s">
        <v>24</v>
      </c>
      <c r="G1052" t="s">
        <v>34</v>
      </c>
      <c r="H1052">
        <v>180</v>
      </c>
      <c r="I1052">
        <v>25</v>
      </c>
      <c r="J1052">
        <v>0</v>
      </c>
      <c r="K1052">
        <v>4</v>
      </c>
      <c r="L1052">
        <v>0</v>
      </c>
      <c r="M1052">
        <v>0</v>
      </c>
      <c r="N1052">
        <v>1</v>
      </c>
      <c r="O1052">
        <v>0</v>
      </c>
      <c r="P1052">
        <v>0</v>
      </c>
      <c r="Q1052">
        <v>0</v>
      </c>
      <c r="R1052">
        <v>0</v>
      </c>
      <c r="S1052">
        <v>5</v>
      </c>
      <c r="T1052">
        <v>30</v>
      </c>
    </row>
    <row r="1053" spans="1:20" x14ac:dyDescent="0.35">
      <c r="A1053" s="2" t="s">
        <v>1392</v>
      </c>
      <c r="B1053" t="s">
        <v>1396</v>
      </c>
      <c r="C1053" t="s">
        <v>1393</v>
      </c>
      <c r="D1053" t="s">
        <v>1397</v>
      </c>
      <c r="E1053" t="s">
        <v>23</v>
      </c>
      <c r="F1053" t="s">
        <v>24</v>
      </c>
      <c r="G1053" t="s">
        <v>34</v>
      </c>
      <c r="H1053">
        <v>180</v>
      </c>
      <c r="I1053">
        <v>57</v>
      </c>
      <c r="J1053">
        <v>1</v>
      </c>
      <c r="K1053">
        <v>4</v>
      </c>
      <c r="L1053">
        <v>0</v>
      </c>
      <c r="M1053">
        <v>0</v>
      </c>
      <c r="N1053">
        <v>2</v>
      </c>
      <c r="O1053">
        <v>0</v>
      </c>
      <c r="P1053">
        <v>0</v>
      </c>
      <c r="Q1053">
        <v>0</v>
      </c>
      <c r="R1053">
        <v>0</v>
      </c>
      <c r="S1053">
        <v>6</v>
      </c>
      <c r="T1053">
        <v>64</v>
      </c>
    </row>
    <row r="1054" spans="1:20" x14ac:dyDescent="0.35">
      <c r="A1054" s="2" t="s">
        <v>1392</v>
      </c>
      <c r="B1054" t="s">
        <v>950</v>
      </c>
      <c r="C1054" t="s">
        <v>1393</v>
      </c>
      <c r="D1054" t="s">
        <v>951</v>
      </c>
      <c r="E1054" t="s">
        <v>23</v>
      </c>
      <c r="F1054" t="s">
        <v>24</v>
      </c>
      <c r="G1054" t="s">
        <v>34</v>
      </c>
      <c r="H1054">
        <v>180</v>
      </c>
      <c r="I1054">
        <v>45</v>
      </c>
      <c r="J1054">
        <v>2</v>
      </c>
      <c r="K1054">
        <v>6</v>
      </c>
      <c r="L1054">
        <v>0</v>
      </c>
      <c r="M1054">
        <v>0</v>
      </c>
      <c r="N1054">
        <v>2</v>
      </c>
      <c r="O1054">
        <v>0</v>
      </c>
      <c r="P1054">
        <v>0</v>
      </c>
      <c r="Q1054">
        <v>0</v>
      </c>
      <c r="R1054">
        <v>0</v>
      </c>
      <c r="S1054">
        <v>8</v>
      </c>
      <c r="T1054">
        <v>55</v>
      </c>
    </row>
    <row r="1055" spans="1:20" x14ac:dyDescent="0.35">
      <c r="A1055" s="2" t="s">
        <v>1392</v>
      </c>
      <c r="B1055" t="s">
        <v>1142</v>
      </c>
      <c r="C1055" t="s">
        <v>1393</v>
      </c>
      <c r="D1055" t="s">
        <v>1143</v>
      </c>
      <c r="E1055" t="s">
        <v>23</v>
      </c>
      <c r="F1055" t="s">
        <v>24</v>
      </c>
      <c r="G1055" t="s">
        <v>34</v>
      </c>
      <c r="H1055">
        <v>180</v>
      </c>
      <c r="I1055">
        <v>40</v>
      </c>
      <c r="J1055">
        <v>3</v>
      </c>
      <c r="K1055">
        <v>5</v>
      </c>
      <c r="L1055">
        <v>0</v>
      </c>
      <c r="M1055">
        <v>0</v>
      </c>
      <c r="N1055">
        <v>2</v>
      </c>
      <c r="O1055">
        <v>0</v>
      </c>
      <c r="P1055">
        <v>0</v>
      </c>
      <c r="Q1055">
        <v>0</v>
      </c>
      <c r="R1055">
        <v>0</v>
      </c>
      <c r="S1055">
        <v>7</v>
      </c>
      <c r="T1055">
        <v>50</v>
      </c>
    </row>
    <row r="1056" spans="1:20" x14ac:dyDescent="0.35">
      <c r="A1056" s="2" t="s">
        <v>1392</v>
      </c>
      <c r="B1056" t="s">
        <v>987</v>
      </c>
      <c r="C1056" t="s">
        <v>1393</v>
      </c>
      <c r="D1056" t="s">
        <v>988</v>
      </c>
      <c r="E1056" t="s">
        <v>23</v>
      </c>
      <c r="F1056" t="s">
        <v>24</v>
      </c>
      <c r="G1056" t="s">
        <v>34</v>
      </c>
      <c r="H1056">
        <v>180</v>
      </c>
      <c r="I1056">
        <v>75</v>
      </c>
      <c r="J1056">
        <v>1</v>
      </c>
      <c r="K1056">
        <v>5</v>
      </c>
      <c r="L1056">
        <v>0</v>
      </c>
      <c r="M1056">
        <v>0</v>
      </c>
      <c r="N1056">
        <v>2</v>
      </c>
      <c r="O1056">
        <v>0</v>
      </c>
      <c r="P1056">
        <v>0</v>
      </c>
      <c r="Q1056">
        <v>1</v>
      </c>
      <c r="R1056">
        <v>0</v>
      </c>
      <c r="S1056">
        <v>8</v>
      </c>
      <c r="T1056">
        <v>84</v>
      </c>
    </row>
    <row r="1057" spans="1:20" x14ac:dyDescent="0.35">
      <c r="A1057" s="2" t="s">
        <v>1392</v>
      </c>
      <c r="B1057" t="s">
        <v>1398</v>
      </c>
      <c r="C1057" t="s">
        <v>1393</v>
      </c>
      <c r="D1057" t="s">
        <v>1399</v>
      </c>
      <c r="E1057" t="s">
        <v>23</v>
      </c>
      <c r="F1057" t="s">
        <v>24</v>
      </c>
      <c r="G1057" t="s">
        <v>34</v>
      </c>
      <c r="H1057">
        <v>180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50</v>
      </c>
      <c r="R1057">
        <v>0</v>
      </c>
      <c r="S1057">
        <v>50</v>
      </c>
      <c r="T1057">
        <v>50</v>
      </c>
    </row>
    <row r="1058" spans="1:20" x14ac:dyDescent="0.35">
      <c r="A1058" s="2" t="s">
        <v>1392</v>
      </c>
      <c r="B1058" t="s">
        <v>887</v>
      </c>
      <c r="C1058" t="s">
        <v>1393</v>
      </c>
      <c r="D1058" t="s">
        <v>888</v>
      </c>
      <c r="E1058" t="s">
        <v>23</v>
      </c>
      <c r="F1058" t="s">
        <v>24</v>
      </c>
      <c r="G1058" t="s">
        <v>34</v>
      </c>
      <c r="H1058">
        <v>180</v>
      </c>
      <c r="I1058">
        <v>57</v>
      </c>
      <c r="J1058">
        <v>2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59</v>
      </c>
    </row>
    <row r="1059" spans="1:20" x14ac:dyDescent="0.35">
      <c r="A1059" s="2" t="s">
        <v>1392</v>
      </c>
      <c r="B1059" t="s">
        <v>889</v>
      </c>
      <c r="C1059" t="s">
        <v>1393</v>
      </c>
      <c r="D1059" t="s">
        <v>890</v>
      </c>
      <c r="E1059" t="s">
        <v>23</v>
      </c>
      <c r="F1059" t="s">
        <v>24</v>
      </c>
      <c r="G1059" t="s">
        <v>34</v>
      </c>
      <c r="H1059">
        <v>180</v>
      </c>
      <c r="I1059">
        <v>20</v>
      </c>
      <c r="J1059">
        <v>1</v>
      </c>
      <c r="K1059">
        <v>4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>
        <v>4</v>
      </c>
      <c r="T1059">
        <v>25</v>
      </c>
    </row>
    <row r="1060" spans="1:20" x14ac:dyDescent="0.35">
      <c r="A1060" s="2" t="s">
        <v>1392</v>
      </c>
      <c r="B1060" t="s">
        <v>1042</v>
      </c>
      <c r="C1060" t="s">
        <v>1393</v>
      </c>
      <c r="D1060" t="s">
        <v>1043</v>
      </c>
      <c r="E1060" t="s">
        <v>23</v>
      </c>
      <c r="F1060" t="s">
        <v>24</v>
      </c>
      <c r="G1060" t="s">
        <v>34</v>
      </c>
      <c r="H1060">
        <v>180</v>
      </c>
      <c r="I1060">
        <v>60</v>
      </c>
      <c r="J1060">
        <v>3</v>
      </c>
      <c r="K1060">
        <v>6</v>
      </c>
      <c r="L1060">
        <v>0</v>
      </c>
      <c r="M1060">
        <v>0</v>
      </c>
      <c r="N1060">
        <v>2</v>
      </c>
      <c r="O1060">
        <v>0</v>
      </c>
      <c r="P1060">
        <v>0</v>
      </c>
      <c r="Q1060">
        <v>0</v>
      </c>
      <c r="R1060">
        <v>0</v>
      </c>
      <c r="S1060">
        <v>8</v>
      </c>
      <c r="T1060">
        <v>71</v>
      </c>
    </row>
    <row r="1061" spans="1:20" x14ac:dyDescent="0.35">
      <c r="A1061" s="2" t="s">
        <v>1400</v>
      </c>
      <c r="B1061" t="s">
        <v>1118</v>
      </c>
      <c r="C1061" t="s">
        <v>1401</v>
      </c>
      <c r="D1061" t="s">
        <v>1119</v>
      </c>
      <c r="E1061" t="s">
        <v>23</v>
      </c>
      <c r="F1061" t="s">
        <v>24</v>
      </c>
      <c r="G1061" t="s">
        <v>25</v>
      </c>
      <c r="H1061">
        <v>240</v>
      </c>
      <c r="I1061">
        <v>100</v>
      </c>
      <c r="J1061">
        <v>7</v>
      </c>
      <c r="K1061">
        <v>7</v>
      </c>
      <c r="L1061">
        <v>0</v>
      </c>
      <c r="M1061">
        <v>0</v>
      </c>
      <c r="N1061">
        <v>4</v>
      </c>
      <c r="O1061">
        <v>0</v>
      </c>
      <c r="P1061">
        <v>0</v>
      </c>
      <c r="Q1061">
        <v>10</v>
      </c>
      <c r="R1061">
        <v>4</v>
      </c>
      <c r="S1061">
        <v>25</v>
      </c>
      <c r="T1061">
        <v>132</v>
      </c>
    </row>
    <row r="1062" spans="1:20" x14ac:dyDescent="0.35">
      <c r="A1062" s="2" t="s">
        <v>1402</v>
      </c>
      <c r="B1062" t="s">
        <v>877</v>
      </c>
      <c r="C1062" t="s">
        <v>1403</v>
      </c>
      <c r="D1062" t="s">
        <v>878</v>
      </c>
      <c r="E1062" t="s">
        <v>23</v>
      </c>
      <c r="F1062" t="s">
        <v>24</v>
      </c>
      <c r="G1062" t="s">
        <v>34</v>
      </c>
      <c r="H1062">
        <v>180</v>
      </c>
      <c r="I1062">
        <v>195</v>
      </c>
      <c r="J1062">
        <v>19</v>
      </c>
      <c r="K1062">
        <v>19</v>
      </c>
      <c r="L1062">
        <v>0</v>
      </c>
      <c r="M1062">
        <v>0</v>
      </c>
      <c r="N1062">
        <v>2</v>
      </c>
      <c r="O1062">
        <v>0</v>
      </c>
      <c r="P1062">
        <v>0</v>
      </c>
      <c r="Q1062">
        <v>119</v>
      </c>
      <c r="R1062">
        <v>20</v>
      </c>
      <c r="S1062">
        <v>160</v>
      </c>
      <c r="T1062">
        <v>374</v>
      </c>
    </row>
    <row r="1063" spans="1:20" x14ac:dyDescent="0.35">
      <c r="A1063" s="2" t="s">
        <v>1402</v>
      </c>
      <c r="B1063" t="s">
        <v>1936</v>
      </c>
      <c r="C1063" t="s">
        <v>1403</v>
      </c>
      <c r="D1063" t="s">
        <v>1937</v>
      </c>
      <c r="E1063" t="s">
        <v>23</v>
      </c>
      <c r="F1063" t="s">
        <v>24</v>
      </c>
      <c r="G1063" t="s">
        <v>34</v>
      </c>
      <c r="H1063">
        <v>180</v>
      </c>
      <c r="I1063">
        <v>34</v>
      </c>
      <c r="J1063"/>
      <c r="K1063">
        <v>2</v>
      </c>
      <c r="L1063"/>
      <c r="M1063"/>
      <c r="N1063"/>
      <c r="O1063"/>
      <c r="P1063"/>
      <c r="Q1063">
        <v>4</v>
      </c>
      <c r="R1063"/>
      <c r="S1063">
        <v>6</v>
      </c>
      <c r="T1063">
        <v>40</v>
      </c>
    </row>
    <row r="1064" spans="1:20" x14ac:dyDescent="0.35">
      <c r="A1064" s="2" t="s">
        <v>1402</v>
      </c>
      <c r="B1064" t="s">
        <v>176</v>
      </c>
      <c r="C1064" t="s">
        <v>1403</v>
      </c>
      <c r="D1064" t="s">
        <v>177</v>
      </c>
      <c r="E1064" t="s">
        <v>23</v>
      </c>
      <c r="F1064" t="s">
        <v>24</v>
      </c>
      <c r="G1064" t="s">
        <v>34</v>
      </c>
      <c r="H1064">
        <v>180</v>
      </c>
      <c r="I1064">
        <v>295</v>
      </c>
      <c r="J1064">
        <v>19</v>
      </c>
      <c r="K1064">
        <v>19</v>
      </c>
      <c r="L1064">
        <v>0</v>
      </c>
      <c r="M1064">
        <v>0</v>
      </c>
      <c r="N1064">
        <v>2</v>
      </c>
      <c r="O1064">
        <v>0</v>
      </c>
      <c r="P1064">
        <v>0</v>
      </c>
      <c r="Q1064">
        <v>19</v>
      </c>
      <c r="R1064">
        <v>20</v>
      </c>
      <c r="S1064">
        <v>60</v>
      </c>
      <c r="T1064">
        <v>374</v>
      </c>
    </row>
    <row r="1065" spans="1:20" x14ac:dyDescent="0.35">
      <c r="A1065" s="2" t="s">
        <v>1404</v>
      </c>
      <c r="B1065" t="s">
        <v>871</v>
      </c>
      <c r="C1065" t="s">
        <v>1405</v>
      </c>
      <c r="D1065" t="s">
        <v>872</v>
      </c>
      <c r="E1065" t="s">
        <v>23</v>
      </c>
      <c r="F1065" t="s">
        <v>24</v>
      </c>
      <c r="G1065" t="s">
        <v>145</v>
      </c>
      <c r="H1065">
        <v>180</v>
      </c>
      <c r="I1065">
        <v>45</v>
      </c>
      <c r="J1065">
        <v>2</v>
      </c>
      <c r="K1065">
        <v>5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36</v>
      </c>
      <c r="R1065">
        <v>2</v>
      </c>
      <c r="S1065">
        <v>43</v>
      </c>
      <c r="T1065">
        <v>90</v>
      </c>
    </row>
    <row r="1066" spans="1:20" x14ac:dyDescent="0.35">
      <c r="A1066" s="2" t="s">
        <v>1404</v>
      </c>
      <c r="B1066" t="s">
        <v>1406</v>
      </c>
      <c r="C1066" t="s">
        <v>1405</v>
      </c>
      <c r="D1066" t="s">
        <v>1407</v>
      </c>
      <c r="E1066" t="s">
        <v>23</v>
      </c>
      <c r="F1066" t="s">
        <v>24</v>
      </c>
      <c r="G1066" t="s">
        <v>34</v>
      </c>
      <c r="H1066">
        <v>180</v>
      </c>
      <c r="I1066">
        <v>64</v>
      </c>
      <c r="J1066">
        <v>6</v>
      </c>
      <c r="K1066">
        <v>6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32</v>
      </c>
      <c r="R1066">
        <v>5</v>
      </c>
      <c r="S1066">
        <v>43</v>
      </c>
      <c r="T1066">
        <v>113</v>
      </c>
    </row>
    <row r="1067" spans="1:20" x14ac:dyDescent="0.35">
      <c r="A1067" s="2" t="s">
        <v>1404</v>
      </c>
      <c r="B1067" t="s">
        <v>1408</v>
      </c>
      <c r="C1067" t="s">
        <v>1405</v>
      </c>
      <c r="D1067" t="s">
        <v>1409</v>
      </c>
      <c r="E1067" t="s">
        <v>23</v>
      </c>
      <c r="F1067" t="s">
        <v>24</v>
      </c>
      <c r="G1067" t="s">
        <v>34</v>
      </c>
      <c r="H1067">
        <v>180</v>
      </c>
      <c r="I1067">
        <v>43</v>
      </c>
      <c r="J1067">
        <v>3</v>
      </c>
      <c r="K1067">
        <v>5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35</v>
      </c>
      <c r="R1067">
        <v>4</v>
      </c>
      <c r="S1067">
        <v>44</v>
      </c>
      <c r="T1067">
        <v>90</v>
      </c>
    </row>
    <row r="1068" spans="1:20" x14ac:dyDescent="0.35">
      <c r="A1068" s="2" t="s">
        <v>1410</v>
      </c>
      <c r="B1068" t="s">
        <v>71</v>
      </c>
      <c r="C1068" t="s">
        <v>1411</v>
      </c>
      <c r="D1068" t="s">
        <v>72</v>
      </c>
      <c r="E1068" t="s">
        <v>23</v>
      </c>
      <c r="F1068" t="s">
        <v>24</v>
      </c>
      <c r="G1068" t="s">
        <v>145</v>
      </c>
      <c r="H1068">
        <v>180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  <c r="Q1068">
        <v>30</v>
      </c>
      <c r="R1068">
        <v>0</v>
      </c>
      <c r="S1068">
        <v>30</v>
      </c>
      <c r="T1068">
        <v>30</v>
      </c>
    </row>
    <row r="1069" spans="1:20" x14ac:dyDescent="0.35">
      <c r="A1069" s="2" t="s">
        <v>1410</v>
      </c>
      <c r="B1069" t="s">
        <v>168</v>
      </c>
      <c r="C1069" t="s">
        <v>1411</v>
      </c>
      <c r="D1069" t="s">
        <v>169</v>
      </c>
      <c r="E1069" t="s">
        <v>23</v>
      </c>
      <c r="F1069" t="s">
        <v>24</v>
      </c>
      <c r="G1069" t="s">
        <v>145</v>
      </c>
      <c r="H1069">
        <v>180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30</v>
      </c>
      <c r="R1069">
        <v>0</v>
      </c>
      <c r="S1069">
        <v>30</v>
      </c>
      <c r="T1069">
        <v>30</v>
      </c>
    </row>
    <row r="1070" spans="1:20" x14ac:dyDescent="0.35">
      <c r="A1070" s="2" t="s">
        <v>1410</v>
      </c>
      <c r="B1070" t="s">
        <v>176</v>
      </c>
      <c r="C1070" t="s">
        <v>1411</v>
      </c>
      <c r="D1070" t="s">
        <v>177</v>
      </c>
      <c r="E1070" t="s">
        <v>23</v>
      </c>
      <c r="F1070" t="s">
        <v>24</v>
      </c>
      <c r="G1070" t="s">
        <v>34</v>
      </c>
      <c r="H1070">
        <v>180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30</v>
      </c>
      <c r="R1070">
        <v>0</v>
      </c>
      <c r="S1070">
        <v>30</v>
      </c>
      <c r="T1070">
        <v>30</v>
      </c>
    </row>
    <row r="1071" spans="1:20" x14ac:dyDescent="0.35">
      <c r="A1071" s="2" t="s">
        <v>1410</v>
      </c>
      <c r="B1071" t="s">
        <v>1406</v>
      </c>
      <c r="C1071" t="s">
        <v>1411</v>
      </c>
      <c r="D1071" t="s">
        <v>1407</v>
      </c>
      <c r="E1071" t="s">
        <v>23</v>
      </c>
      <c r="F1071" t="s">
        <v>24</v>
      </c>
      <c r="G1071" t="s">
        <v>34</v>
      </c>
      <c r="H1071">
        <v>180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30</v>
      </c>
      <c r="R1071">
        <v>0</v>
      </c>
      <c r="S1071">
        <v>30</v>
      </c>
      <c r="T1071">
        <v>30</v>
      </c>
    </row>
    <row r="1072" spans="1:20" x14ac:dyDescent="0.35">
      <c r="A1072" s="2" t="s">
        <v>1374</v>
      </c>
      <c r="B1072" t="s">
        <v>1412</v>
      </c>
      <c r="C1072" t="s">
        <v>1376</v>
      </c>
      <c r="D1072" t="s">
        <v>1413</v>
      </c>
      <c r="E1072" t="s">
        <v>23</v>
      </c>
      <c r="F1072" t="s">
        <v>24</v>
      </c>
      <c r="G1072" t="s">
        <v>34</v>
      </c>
      <c r="H1072">
        <v>180</v>
      </c>
      <c r="I1072">
        <v>20</v>
      </c>
      <c r="J1072">
        <v>2</v>
      </c>
      <c r="K1072">
        <v>2</v>
      </c>
      <c r="L1072">
        <v>0</v>
      </c>
      <c r="M1072">
        <v>0</v>
      </c>
      <c r="N1072">
        <v>1</v>
      </c>
      <c r="O1072">
        <v>0</v>
      </c>
      <c r="P1072">
        <v>0</v>
      </c>
      <c r="Q1072">
        <v>4</v>
      </c>
      <c r="R1072">
        <v>2</v>
      </c>
      <c r="S1072">
        <v>9</v>
      </c>
      <c r="T1072">
        <v>31</v>
      </c>
    </row>
    <row r="1073" spans="1:20" x14ac:dyDescent="0.35">
      <c r="A1073" s="2" t="s">
        <v>1414</v>
      </c>
      <c r="B1073" t="s">
        <v>891</v>
      </c>
      <c r="C1073" t="s">
        <v>1415</v>
      </c>
      <c r="D1073" t="s">
        <v>892</v>
      </c>
      <c r="E1073" t="s">
        <v>893</v>
      </c>
      <c r="F1073" t="s">
        <v>24</v>
      </c>
      <c r="G1073" t="s">
        <v>894</v>
      </c>
      <c r="H1073">
        <v>300</v>
      </c>
      <c r="I1073">
        <v>124</v>
      </c>
      <c r="J1073">
        <v>10</v>
      </c>
      <c r="K1073">
        <v>10</v>
      </c>
      <c r="L1073">
        <v>0</v>
      </c>
      <c r="M1073">
        <v>0</v>
      </c>
      <c r="N1073">
        <v>2</v>
      </c>
      <c r="O1073">
        <v>0</v>
      </c>
      <c r="P1073">
        <v>0</v>
      </c>
      <c r="Q1073">
        <v>38</v>
      </c>
      <c r="R1073">
        <v>2</v>
      </c>
      <c r="S1073">
        <v>52</v>
      </c>
      <c r="T1073">
        <v>186</v>
      </c>
    </row>
    <row r="1074" spans="1:20" x14ac:dyDescent="0.35">
      <c r="A1074" s="2" t="s">
        <v>1416</v>
      </c>
      <c r="B1074" t="s">
        <v>411</v>
      </c>
      <c r="C1074" t="s">
        <v>1417</v>
      </c>
      <c r="D1074" t="s">
        <v>413</v>
      </c>
      <c r="E1074" t="s">
        <v>23</v>
      </c>
      <c r="F1074" t="s">
        <v>24</v>
      </c>
      <c r="G1074" t="s">
        <v>25</v>
      </c>
      <c r="H1074">
        <v>240</v>
      </c>
      <c r="I1074">
        <v>64</v>
      </c>
      <c r="J1074">
        <v>1</v>
      </c>
      <c r="K1074">
        <v>6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11</v>
      </c>
      <c r="R1074">
        <v>0</v>
      </c>
      <c r="S1074">
        <v>17</v>
      </c>
      <c r="T1074">
        <v>82</v>
      </c>
    </row>
    <row r="1075" spans="1:20" x14ac:dyDescent="0.35">
      <c r="A1075" s="2" t="s">
        <v>1416</v>
      </c>
      <c r="B1075" t="s">
        <v>1200</v>
      </c>
      <c r="C1075" t="s">
        <v>1417</v>
      </c>
      <c r="D1075" t="s">
        <v>1201</v>
      </c>
      <c r="E1075" t="s">
        <v>23</v>
      </c>
      <c r="F1075" t="s">
        <v>24</v>
      </c>
      <c r="G1075" t="s">
        <v>34</v>
      </c>
      <c r="H1075">
        <v>180</v>
      </c>
      <c r="I1075">
        <v>25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>
        <v>0</v>
      </c>
      <c r="T1075">
        <v>25</v>
      </c>
    </row>
    <row r="1076" spans="1:20" x14ac:dyDescent="0.35">
      <c r="A1076" s="2" t="s">
        <v>1416</v>
      </c>
      <c r="B1076" t="s">
        <v>573</v>
      </c>
      <c r="C1076" t="s">
        <v>1417</v>
      </c>
      <c r="D1076" t="s">
        <v>574</v>
      </c>
      <c r="E1076" t="s">
        <v>23</v>
      </c>
      <c r="F1076" t="s">
        <v>24</v>
      </c>
      <c r="G1076" t="s">
        <v>25</v>
      </c>
      <c r="H1076">
        <v>240</v>
      </c>
      <c r="I1076">
        <v>57</v>
      </c>
      <c r="J1076">
        <v>1</v>
      </c>
      <c r="K1076">
        <v>3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3</v>
      </c>
      <c r="R1076">
        <v>0</v>
      </c>
      <c r="S1076">
        <v>6</v>
      </c>
      <c r="T1076">
        <v>64</v>
      </c>
    </row>
    <row r="1077" spans="1:20" x14ac:dyDescent="0.35">
      <c r="A1077" s="2" t="s">
        <v>1418</v>
      </c>
      <c r="B1077" t="s">
        <v>969</v>
      </c>
      <c r="C1077" t="s">
        <v>1419</v>
      </c>
      <c r="D1077" t="s">
        <v>970</v>
      </c>
      <c r="E1077" t="s">
        <v>23</v>
      </c>
      <c r="F1077" t="s">
        <v>24</v>
      </c>
      <c r="G1077" t="s">
        <v>34</v>
      </c>
      <c r="H1077">
        <v>180</v>
      </c>
      <c r="I1077">
        <v>25</v>
      </c>
      <c r="J1077">
        <v>2</v>
      </c>
      <c r="K1077">
        <v>5</v>
      </c>
      <c r="L1077">
        <v>0</v>
      </c>
      <c r="M1077">
        <v>0</v>
      </c>
      <c r="N1077">
        <v>3</v>
      </c>
      <c r="O1077">
        <v>0</v>
      </c>
      <c r="P1077">
        <v>0</v>
      </c>
      <c r="Q1077">
        <v>9</v>
      </c>
      <c r="R1077">
        <v>3</v>
      </c>
      <c r="S1077">
        <v>20</v>
      </c>
      <c r="T1077">
        <v>47</v>
      </c>
    </row>
    <row r="1078" spans="1:20" x14ac:dyDescent="0.35">
      <c r="A1078" s="2" t="s">
        <v>1418</v>
      </c>
      <c r="B1078" t="s">
        <v>758</v>
      </c>
      <c r="C1078" t="s">
        <v>1419</v>
      </c>
      <c r="D1078" t="s">
        <v>760</v>
      </c>
      <c r="E1078" t="s">
        <v>23</v>
      </c>
      <c r="F1078" t="s">
        <v>24</v>
      </c>
      <c r="G1078" t="s">
        <v>34</v>
      </c>
      <c r="H1078">
        <v>180</v>
      </c>
      <c r="I1078">
        <v>37</v>
      </c>
      <c r="J1078">
        <v>3</v>
      </c>
      <c r="K1078">
        <v>3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2</v>
      </c>
      <c r="R1078">
        <v>2</v>
      </c>
      <c r="S1078">
        <v>7</v>
      </c>
      <c r="T1078">
        <v>47</v>
      </c>
    </row>
    <row r="1079" spans="1:20" x14ac:dyDescent="0.35">
      <c r="A1079" s="2" t="s">
        <v>1418</v>
      </c>
      <c r="B1079" t="s">
        <v>932</v>
      </c>
      <c r="C1079" t="s">
        <v>1419</v>
      </c>
      <c r="D1079" t="s">
        <v>934</v>
      </c>
      <c r="E1079" t="s">
        <v>23</v>
      </c>
      <c r="F1079" t="s">
        <v>24</v>
      </c>
      <c r="G1079" t="s">
        <v>34</v>
      </c>
      <c r="H1079">
        <v>180</v>
      </c>
      <c r="I1079">
        <v>131</v>
      </c>
      <c r="J1079">
        <v>9</v>
      </c>
      <c r="K1079">
        <v>9</v>
      </c>
      <c r="L1079">
        <v>0</v>
      </c>
      <c r="M1079">
        <v>0</v>
      </c>
      <c r="N1079">
        <v>3</v>
      </c>
      <c r="O1079">
        <v>0</v>
      </c>
      <c r="P1079">
        <v>0</v>
      </c>
      <c r="Q1079">
        <v>29</v>
      </c>
      <c r="R1079">
        <v>5</v>
      </c>
      <c r="S1079">
        <v>46</v>
      </c>
      <c r="T1079">
        <v>186</v>
      </c>
    </row>
    <row r="1080" spans="1:20" x14ac:dyDescent="0.35">
      <c r="A1080" s="2" t="s">
        <v>1418</v>
      </c>
      <c r="B1080" t="s">
        <v>971</v>
      </c>
      <c r="C1080" t="s">
        <v>1419</v>
      </c>
      <c r="D1080" t="s">
        <v>972</v>
      </c>
      <c r="E1080" t="s">
        <v>23</v>
      </c>
      <c r="F1080" t="s">
        <v>24</v>
      </c>
      <c r="G1080" t="s">
        <v>34</v>
      </c>
      <c r="H1080">
        <v>180</v>
      </c>
      <c r="I1080">
        <v>92</v>
      </c>
      <c r="J1080">
        <v>6</v>
      </c>
      <c r="K1080">
        <v>6</v>
      </c>
      <c r="L1080">
        <v>0</v>
      </c>
      <c r="M1080">
        <v>0</v>
      </c>
      <c r="N1080">
        <v>1</v>
      </c>
      <c r="O1080">
        <v>0</v>
      </c>
      <c r="P1080">
        <v>0</v>
      </c>
      <c r="Q1080">
        <v>7</v>
      </c>
      <c r="R1080">
        <v>2</v>
      </c>
      <c r="S1080">
        <v>16</v>
      </c>
      <c r="T1080">
        <v>114</v>
      </c>
    </row>
    <row r="1081" spans="1:20" x14ac:dyDescent="0.35">
      <c r="A1081" s="2" t="s">
        <v>1418</v>
      </c>
      <c r="B1081" t="s">
        <v>1420</v>
      </c>
      <c r="C1081" t="s">
        <v>1419</v>
      </c>
      <c r="D1081" t="s">
        <v>1421</v>
      </c>
      <c r="E1081" t="s">
        <v>23</v>
      </c>
      <c r="F1081" t="s">
        <v>24</v>
      </c>
      <c r="G1081" t="s">
        <v>34</v>
      </c>
      <c r="H1081">
        <v>180</v>
      </c>
      <c r="I1081">
        <v>60</v>
      </c>
      <c r="J1081">
        <v>4</v>
      </c>
      <c r="K1081">
        <v>4</v>
      </c>
      <c r="L1081">
        <v>0</v>
      </c>
      <c r="M1081">
        <v>0</v>
      </c>
      <c r="N1081">
        <v>1</v>
      </c>
      <c r="O1081">
        <v>0</v>
      </c>
      <c r="P1081">
        <v>0</v>
      </c>
      <c r="Q1081">
        <v>10</v>
      </c>
      <c r="R1081">
        <v>1</v>
      </c>
      <c r="S1081">
        <v>16</v>
      </c>
      <c r="T1081">
        <v>80</v>
      </c>
    </row>
    <row r="1082" spans="1:20" x14ac:dyDescent="0.35">
      <c r="A1082" s="2" t="s">
        <v>1418</v>
      </c>
      <c r="B1082" t="s">
        <v>858</v>
      </c>
      <c r="C1082" t="s">
        <v>1419</v>
      </c>
      <c r="D1082" t="s">
        <v>860</v>
      </c>
      <c r="E1082" t="s">
        <v>23</v>
      </c>
      <c r="F1082" t="s">
        <v>24</v>
      </c>
      <c r="G1082" t="s">
        <v>34</v>
      </c>
      <c r="H1082">
        <v>180</v>
      </c>
      <c r="I1082">
        <v>40</v>
      </c>
      <c r="J1082">
        <v>3</v>
      </c>
      <c r="K1082">
        <v>3</v>
      </c>
      <c r="L1082">
        <v>1</v>
      </c>
      <c r="M1082">
        <v>0</v>
      </c>
      <c r="N1082">
        <v>1</v>
      </c>
      <c r="O1082">
        <v>0</v>
      </c>
      <c r="P1082">
        <v>0</v>
      </c>
      <c r="Q1082">
        <v>12</v>
      </c>
      <c r="R1082">
        <v>3</v>
      </c>
      <c r="S1082">
        <v>20</v>
      </c>
      <c r="T1082">
        <v>63</v>
      </c>
    </row>
    <row r="1083" spans="1:20" x14ac:dyDescent="0.35">
      <c r="A1083" s="2" t="s">
        <v>1418</v>
      </c>
      <c r="B1083" t="s">
        <v>105</v>
      </c>
      <c r="C1083" t="s">
        <v>1419</v>
      </c>
      <c r="D1083" t="s">
        <v>106</v>
      </c>
      <c r="E1083" t="s">
        <v>23</v>
      </c>
      <c r="F1083" t="s">
        <v>24</v>
      </c>
      <c r="G1083" t="s">
        <v>34</v>
      </c>
      <c r="H1083">
        <v>180</v>
      </c>
      <c r="I1083">
        <v>21</v>
      </c>
      <c r="J1083">
        <v>3</v>
      </c>
      <c r="K1083">
        <v>3</v>
      </c>
      <c r="L1083">
        <v>0</v>
      </c>
      <c r="M1083">
        <v>0</v>
      </c>
      <c r="N1083">
        <v>3</v>
      </c>
      <c r="O1083">
        <v>0</v>
      </c>
      <c r="P1083">
        <v>0</v>
      </c>
      <c r="Q1083">
        <v>9</v>
      </c>
      <c r="R1083">
        <v>4</v>
      </c>
      <c r="S1083">
        <v>19</v>
      </c>
      <c r="T1083">
        <v>43</v>
      </c>
    </row>
    <row r="1084" spans="1:20" x14ac:dyDescent="0.35">
      <c r="A1084" s="2" t="s">
        <v>1418</v>
      </c>
      <c r="B1084" t="s">
        <v>1020</v>
      </c>
      <c r="C1084" t="s">
        <v>1419</v>
      </c>
      <c r="D1084" t="s">
        <v>1021</v>
      </c>
      <c r="E1084" t="s">
        <v>23</v>
      </c>
      <c r="F1084" t="s">
        <v>24</v>
      </c>
      <c r="G1084" t="s">
        <v>34</v>
      </c>
      <c r="H1084">
        <v>180</v>
      </c>
      <c r="I1084">
        <v>60</v>
      </c>
      <c r="J1084">
        <v>5</v>
      </c>
      <c r="K1084">
        <v>5</v>
      </c>
      <c r="L1084">
        <v>0</v>
      </c>
      <c r="M1084">
        <v>0</v>
      </c>
      <c r="N1084">
        <v>5</v>
      </c>
      <c r="O1084">
        <v>0</v>
      </c>
      <c r="P1084">
        <v>0</v>
      </c>
      <c r="Q1084">
        <v>12</v>
      </c>
      <c r="R1084">
        <v>5</v>
      </c>
      <c r="S1084">
        <v>27</v>
      </c>
      <c r="T1084">
        <v>92</v>
      </c>
    </row>
    <row r="1085" spans="1:20" x14ac:dyDescent="0.35">
      <c r="A1085" s="2" t="s">
        <v>1418</v>
      </c>
      <c r="B1085" t="s">
        <v>1214</v>
      </c>
      <c r="C1085" t="s">
        <v>1419</v>
      </c>
      <c r="D1085" t="s">
        <v>1215</v>
      </c>
      <c r="E1085" t="s">
        <v>23</v>
      </c>
      <c r="F1085" t="s">
        <v>24</v>
      </c>
      <c r="G1085" t="s">
        <v>34</v>
      </c>
      <c r="H1085">
        <v>180</v>
      </c>
      <c r="I1085">
        <v>23</v>
      </c>
      <c r="J1085">
        <v>2</v>
      </c>
      <c r="K1085">
        <v>2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2</v>
      </c>
      <c r="R1085">
        <v>1</v>
      </c>
      <c r="S1085">
        <v>5</v>
      </c>
      <c r="T1085">
        <v>30</v>
      </c>
    </row>
    <row r="1086" spans="1:20" x14ac:dyDescent="0.35">
      <c r="A1086" s="2" t="s">
        <v>1418</v>
      </c>
      <c r="B1086" t="s">
        <v>1022</v>
      </c>
      <c r="C1086" t="s">
        <v>1419</v>
      </c>
      <c r="D1086" t="s">
        <v>1023</v>
      </c>
      <c r="E1086" t="s">
        <v>23</v>
      </c>
      <c r="F1086" t="s">
        <v>24</v>
      </c>
      <c r="G1086" t="s">
        <v>34</v>
      </c>
      <c r="H1086">
        <v>180</v>
      </c>
      <c r="I1086">
        <v>45</v>
      </c>
      <c r="J1086">
        <v>4</v>
      </c>
      <c r="K1086">
        <v>4</v>
      </c>
      <c r="L1086">
        <v>0</v>
      </c>
      <c r="M1086">
        <v>0</v>
      </c>
      <c r="N1086">
        <v>2</v>
      </c>
      <c r="O1086">
        <v>0</v>
      </c>
      <c r="P1086">
        <v>0</v>
      </c>
      <c r="Q1086">
        <v>12</v>
      </c>
      <c r="R1086">
        <v>5</v>
      </c>
      <c r="S1086">
        <v>23</v>
      </c>
      <c r="T1086">
        <v>72</v>
      </c>
    </row>
    <row r="1087" spans="1:20" x14ac:dyDescent="0.35">
      <c r="A1087" s="2" t="s">
        <v>1418</v>
      </c>
      <c r="B1087" t="s">
        <v>1024</v>
      </c>
      <c r="C1087" t="s">
        <v>1419</v>
      </c>
      <c r="D1087" t="s">
        <v>1025</v>
      </c>
      <c r="E1087" t="s">
        <v>23</v>
      </c>
      <c r="F1087" t="s">
        <v>24</v>
      </c>
      <c r="G1087" t="s">
        <v>34</v>
      </c>
      <c r="H1087">
        <v>180</v>
      </c>
      <c r="I1087">
        <v>33</v>
      </c>
      <c r="J1087">
        <v>3</v>
      </c>
      <c r="K1087">
        <v>3</v>
      </c>
      <c r="L1087">
        <v>0</v>
      </c>
      <c r="M1087">
        <v>0</v>
      </c>
      <c r="N1087">
        <v>2</v>
      </c>
      <c r="O1087">
        <v>0</v>
      </c>
      <c r="P1087">
        <v>0</v>
      </c>
      <c r="Q1087">
        <v>8</v>
      </c>
      <c r="R1087">
        <v>2</v>
      </c>
      <c r="S1087">
        <v>15</v>
      </c>
      <c r="T1087">
        <v>51</v>
      </c>
    </row>
    <row r="1088" spans="1:20" x14ac:dyDescent="0.35">
      <c r="A1088" s="2" t="s">
        <v>1418</v>
      </c>
      <c r="B1088" t="s">
        <v>1094</v>
      </c>
      <c r="C1088" t="s">
        <v>1419</v>
      </c>
      <c r="D1088" t="s">
        <v>1095</v>
      </c>
      <c r="E1088" t="s">
        <v>23</v>
      </c>
      <c r="F1088" t="s">
        <v>24</v>
      </c>
      <c r="G1088" t="s">
        <v>34</v>
      </c>
      <c r="H1088">
        <v>180</v>
      </c>
      <c r="I1088">
        <v>65</v>
      </c>
      <c r="J1088">
        <v>5</v>
      </c>
      <c r="K1088">
        <v>5</v>
      </c>
      <c r="L1088">
        <v>0</v>
      </c>
      <c r="M1088">
        <v>0</v>
      </c>
      <c r="N1088">
        <v>2</v>
      </c>
      <c r="O1088">
        <v>0</v>
      </c>
      <c r="P1088">
        <v>0</v>
      </c>
      <c r="Q1088">
        <v>10</v>
      </c>
      <c r="R1088">
        <v>3</v>
      </c>
      <c r="S1088">
        <v>20</v>
      </c>
      <c r="T1088">
        <v>90</v>
      </c>
    </row>
    <row r="1089" spans="1:20" x14ac:dyDescent="0.35">
      <c r="A1089" s="2" t="s">
        <v>1418</v>
      </c>
      <c r="B1089" t="s">
        <v>1032</v>
      </c>
      <c r="C1089" t="s">
        <v>1419</v>
      </c>
      <c r="D1089" t="s">
        <v>1033</v>
      </c>
      <c r="E1089" t="s">
        <v>23</v>
      </c>
      <c r="F1089" t="s">
        <v>24</v>
      </c>
      <c r="G1089" t="s">
        <v>34</v>
      </c>
      <c r="H1089">
        <v>180</v>
      </c>
      <c r="I1089">
        <v>56</v>
      </c>
      <c r="J1089">
        <v>5</v>
      </c>
      <c r="K1089">
        <v>5</v>
      </c>
      <c r="L1089">
        <v>0</v>
      </c>
      <c r="M1089">
        <v>0</v>
      </c>
      <c r="N1089">
        <v>4</v>
      </c>
      <c r="O1089">
        <v>0</v>
      </c>
      <c r="P1089">
        <v>0</v>
      </c>
      <c r="Q1089">
        <v>15</v>
      </c>
      <c r="R1089">
        <v>5</v>
      </c>
      <c r="S1089">
        <v>29</v>
      </c>
      <c r="T1089">
        <v>90</v>
      </c>
    </row>
    <row r="1090" spans="1:20" x14ac:dyDescent="0.35">
      <c r="A1090" s="2" t="s">
        <v>1418</v>
      </c>
      <c r="B1090" t="s">
        <v>1218</v>
      </c>
      <c r="C1090" t="s">
        <v>1419</v>
      </c>
      <c r="D1090" t="s">
        <v>1219</v>
      </c>
      <c r="E1090" t="s">
        <v>23</v>
      </c>
      <c r="F1090" t="s">
        <v>24</v>
      </c>
      <c r="G1090" t="s">
        <v>34</v>
      </c>
      <c r="H1090">
        <v>180</v>
      </c>
      <c r="I1090">
        <v>60</v>
      </c>
      <c r="J1090">
        <v>5</v>
      </c>
      <c r="K1090">
        <v>5</v>
      </c>
      <c r="L1090">
        <v>0</v>
      </c>
      <c r="M1090">
        <v>0</v>
      </c>
      <c r="N1090">
        <v>4</v>
      </c>
      <c r="O1090">
        <v>0</v>
      </c>
      <c r="P1090">
        <v>0</v>
      </c>
      <c r="Q1090">
        <v>15</v>
      </c>
      <c r="R1090">
        <v>5</v>
      </c>
      <c r="S1090">
        <v>29</v>
      </c>
      <c r="T1090">
        <v>94</v>
      </c>
    </row>
    <row r="1091" spans="1:20" x14ac:dyDescent="0.35">
      <c r="A1091" s="2" t="s">
        <v>1418</v>
      </c>
      <c r="B1091" t="s">
        <v>1040</v>
      </c>
      <c r="C1091" t="s">
        <v>1419</v>
      </c>
      <c r="D1091" t="s">
        <v>1041</v>
      </c>
      <c r="E1091" t="s">
        <v>23</v>
      </c>
      <c r="F1091" t="s">
        <v>24</v>
      </c>
      <c r="G1091" t="s">
        <v>34</v>
      </c>
      <c r="H1091">
        <v>180</v>
      </c>
      <c r="I1091">
        <v>40</v>
      </c>
      <c r="J1091">
        <v>4</v>
      </c>
      <c r="K1091">
        <v>4</v>
      </c>
      <c r="L1091">
        <v>0</v>
      </c>
      <c r="M1091">
        <v>0</v>
      </c>
      <c r="N1091">
        <v>3</v>
      </c>
      <c r="O1091">
        <v>0</v>
      </c>
      <c r="P1091">
        <v>0</v>
      </c>
      <c r="Q1091">
        <v>14</v>
      </c>
      <c r="R1091">
        <v>6</v>
      </c>
      <c r="S1091">
        <v>27</v>
      </c>
      <c r="T1091">
        <v>71</v>
      </c>
    </row>
    <row r="1092" spans="1:20" x14ac:dyDescent="0.35">
      <c r="A1092" s="2" t="s">
        <v>1422</v>
      </c>
      <c r="B1092" t="s">
        <v>1251</v>
      </c>
      <c r="C1092" t="s">
        <v>1423</v>
      </c>
      <c r="D1092" t="s">
        <v>1253</v>
      </c>
      <c r="E1092" t="s">
        <v>23</v>
      </c>
      <c r="F1092" t="s">
        <v>24</v>
      </c>
      <c r="G1092" t="s">
        <v>25</v>
      </c>
      <c r="H1092">
        <v>240</v>
      </c>
      <c r="I1092">
        <v>65</v>
      </c>
      <c r="J1092">
        <v>7</v>
      </c>
      <c r="K1092">
        <v>17</v>
      </c>
      <c r="L1092">
        <v>0</v>
      </c>
      <c r="M1092">
        <v>0</v>
      </c>
      <c r="N1092">
        <v>12</v>
      </c>
      <c r="O1092">
        <v>0</v>
      </c>
      <c r="P1092">
        <v>0</v>
      </c>
      <c r="Q1092">
        <v>18</v>
      </c>
      <c r="R1092">
        <v>8</v>
      </c>
      <c r="S1092">
        <v>55</v>
      </c>
      <c r="T1092">
        <v>127</v>
      </c>
    </row>
    <row r="1093" spans="1:20" x14ac:dyDescent="0.35">
      <c r="A1093" s="2" t="s">
        <v>1424</v>
      </c>
      <c r="B1093" t="s">
        <v>1074</v>
      </c>
      <c r="C1093" t="s">
        <v>1425</v>
      </c>
      <c r="D1093" t="s">
        <v>1075</v>
      </c>
      <c r="E1093" t="s">
        <v>23</v>
      </c>
      <c r="F1093" t="s">
        <v>24</v>
      </c>
      <c r="G1093" t="s">
        <v>34</v>
      </c>
      <c r="H1093">
        <v>180</v>
      </c>
      <c r="I1093">
        <v>123</v>
      </c>
      <c r="J1093">
        <v>6</v>
      </c>
      <c r="K1093">
        <v>13</v>
      </c>
      <c r="L1093">
        <v>0</v>
      </c>
      <c r="M1093">
        <v>0</v>
      </c>
      <c r="N1093">
        <v>2</v>
      </c>
      <c r="O1093">
        <v>0</v>
      </c>
      <c r="P1093">
        <v>0</v>
      </c>
      <c r="Q1093">
        <v>19</v>
      </c>
      <c r="R1093">
        <v>19</v>
      </c>
      <c r="S1093">
        <v>53</v>
      </c>
      <c r="T1093">
        <v>182</v>
      </c>
    </row>
    <row r="1094" spans="1:20" x14ac:dyDescent="0.35">
      <c r="A1094" s="2" t="s">
        <v>1426</v>
      </c>
      <c r="B1094" t="s">
        <v>1427</v>
      </c>
      <c r="C1094" t="s">
        <v>1428</v>
      </c>
      <c r="D1094" t="s">
        <v>1429</v>
      </c>
      <c r="E1094" t="s">
        <v>23</v>
      </c>
      <c r="F1094" t="s">
        <v>24</v>
      </c>
      <c r="G1094" t="s">
        <v>25</v>
      </c>
      <c r="H1094">
        <v>240</v>
      </c>
      <c r="I1094">
        <v>46</v>
      </c>
      <c r="J1094">
        <v>4</v>
      </c>
      <c r="K1094">
        <v>17</v>
      </c>
      <c r="L1094">
        <v>0</v>
      </c>
      <c r="M1094">
        <v>0</v>
      </c>
      <c r="N1094">
        <v>2</v>
      </c>
      <c r="O1094">
        <v>0</v>
      </c>
      <c r="P1094">
        <v>0</v>
      </c>
      <c r="Q1094">
        <v>10</v>
      </c>
      <c r="R1094">
        <v>0</v>
      </c>
      <c r="S1094">
        <v>29</v>
      </c>
      <c r="T1094">
        <v>79</v>
      </c>
    </row>
    <row r="1095" spans="1:20" x14ac:dyDescent="0.35">
      <c r="A1095" s="2" t="s">
        <v>1426</v>
      </c>
      <c r="B1095" t="s">
        <v>1118</v>
      </c>
      <c r="C1095" t="s">
        <v>1428</v>
      </c>
      <c r="D1095" t="s">
        <v>1119</v>
      </c>
      <c r="E1095" t="s">
        <v>23</v>
      </c>
      <c r="F1095" t="s">
        <v>24</v>
      </c>
      <c r="G1095" t="s">
        <v>25</v>
      </c>
      <c r="H1095">
        <v>240</v>
      </c>
      <c r="I1095">
        <v>155</v>
      </c>
      <c r="J1095">
        <v>9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8</v>
      </c>
      <c r="R1095">
        <v>0</v>
      </c>
      <c r="S1095">
        <v>8</v>
      </c>
      <c r="T1095">
        <v>172</v>
      </c>
    </row>
    <row r="1096" spans="1:20" x14ac:dyDescent="0.35">
      <c r="A1096" s="2" t="s">
        <v>1430</v>
      </c>
      <c r="B1096" t="s">
        <v>877</v>
      </c>
      <c r="C1096" t="s">
        <v>1431</v>
      </c>
      <c r="D1096" t="s">
        <v>878</v>
      </c>
      <c r="E1096" t="s">
        <v>23</v>
      </c>
      <c r="F1096" t="s">
        <v>24</v>
      </c>
      <c r="G1096" t="s">
        <v>34</v>
      </c>
      <c r="H1096">
        <v>180</v>
      </c>
      <c r="I1096">
        <v>208</v>
      </c>
      <c r="J1096">
        <v>13</v>
      </c>
      <c r="K1096">
        <v>18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26</v>
      </c>
      <c r="R1096">
        <v>2</v>
      </c>
      <c r="S1096">
        <v>46</v>
      </c>
      <c r="T1096">
        <v>267</v>
      </c>
    </row>
    <row r="1097" spans="1:20" x14ac:dyDescent="0.35">
      <c r="A1097" s="2" t="s">
        <v>1430</v>
      </c>
      <c r="B1097" t="s">
        <v>176</v>
      </c>
      <c r="C1097" t="s">
        <v>1431</v>
      </c>
      <c r="D1097" t="s">
        <v>177</v>
      </c>
      <c r="E1097" t="s">
        <v>23</v>
      </c>
      <c r="F1097" t="s">
        <v>24</v>
      </c>
      <c r="G1097" t="s">
        <v>34</v>
      </c>
      <c r="H1097">
        <v>180</v>
      </c>
      <c r="I1097">
        <v>208</v>
      </c>
      <c r="J1097">
        <v>13</v>
      </c>
      <c r="K1097">
        <v>8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20</v>
      </c>
      <c r="R1097">
        <v>6</v>
      </c>
      <c r="S1097">
        <v>34</v>
      </c>
      <c r="T1097">
        <v>255</v>
      </c>
    </row>
    <row r="1098" spans="1:20" x14ac:dyDescent="0.35">
      <c r="A1098" s="2" t="s">
        <v>1432</v>
      </c>
      <c r="B1098" t="s">
        <v>356</v>
      </c>
      <c r="C1098" t="s">
        <v>1433</v>
      </c>
      <c r="D1098" t="s">
        <v>358</v>
      </c>
      <c r="E1098" t="s">
        <v>23</v>
      </c>
      <c r="F1098" t="s">
        <v>24</v>
      </c>
      <c r="G1098" t="s">
        <v>34</v>
      </c>
      <c r="H1098">
        <v>180</v>
      </c>
      <c r="I1098">
        <v>98</v>
      </c>
      <c r="J1098">
        <v>7</v>
      </c>
      <c r="K1098">
        <v>7</v>
      </c>
      <c r="L1098">
        <v>0</v>
      </c>
      <c r="M1098">
        <v>0</v>
      </c>
      <c r="N1098">
        <v>2</v>
      </c>
      <c r="O1098">
        <v>0</v>
      </c>
      <c r="P1098">
        <v>0</v>
      </c>
      <c r="Q1098">
        <v>10</v>
      </c>
      <c r="R1098">
        <v>8</v>
      </c>
      <c r="S1098">
        <v>27</v>
      </c>
      <c r="T1098">
        <v>132</v>
      </c>
    </row>
    <row r="1099" spans="1:20" x14ac:dyDescent="0.35">
      <c r="A1099" s="2" t="s">
        <v>1432</v>
      </c>
      <c r="B1099" t="s">
        <v>1010</v>
      </c>
      <c r="C1099" t="s">
        <v>1433</v>
      </c>
      <c r="D1099" t="s">
        <v>1011</v>
      </c>
      <c r="E1099" t="s">
        <v>23</v>
      </c>
      <c r="F1099" t="s">
        <v>24</v>
      </c>
      <c r="G1099" t="s">
        <v>145</v>
      </c>
      <c r="H1099">
        <v>180</v>
      </c>
      <c r="I1099">
        <v>30</v>
      </c>
      <c r="J1099">
        <v>1</v>
      </c>
      <c r="K1099">
        <v>6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3</v>
      </c>
      <c r="R1099">
        <v>3</v>
      </c>
      <c r="S1099">
        <v>12</v>
      </c>
      <c r="T1099">
        <v>43</v>
      </c>
    </row>
    <row r="1100" spans="1:20" x14ac:dyDescent="0.35">
      <c r="A1100" s="2" t="s">
        <v>1432</v>
      </c>
      <c r="B1100" t="s">
        <v>164</v>
      </c>
      <c r="C1100" t="s">
        <v>1433</v>
      </c>
      <c r="D1100" t="s">
        <v>165</v>
      </c>
      <c r="E1100" t="s">
        <v>23</v>
      </c>
      <c r="F1100" t="s">
        <v>24</v>
      </c>
      <c r="G1100" t="s">
        <v>34</v>
      </c>
      <c r="H1100">
        <v>180</v>
      </c>
      <c r="I1100">
        <v>121</v>
      </c>
      <c r="J1100">
        <v>10</v>
      </c>
      <c r="K1100">
        <v>10</v>
      </c>
      <c r="L1100">
        <v>0</v>
      </c>
      <c r="M1100">
        <v>2</v>
      </c>
      <c r="N1100">
        <v>10</v>
      </c>
      <c r="O1100">
        <v>0</v>
      </c>
      <c r="P1100">
        <v>0</v>
      </c>
      <c r="Q1100">
        <v>25</v>
      </c>
      <c r="R1100">
        <v>15</v>
      </c>
      <c r="S1100">
        <v>62</v>
      </c>
      <c r="T1100">
        <v>193</v>
      </c>
    </row>
    <row r="1101" spans="1:20" x14ac:dyDescent="0.35">
      <c r="A1101" s="2" t="s">
        <v>1432</v>
      </c>
      <c r="B1101" t="s">
        <v>1018</v>
      </c>
      <c r="C1101" t="s">
        <v>1433</v>
      </c>
      <c r="D1101" t="s">
        <v>1019</v>
      </c>
      <c r="E1101" t="s">
        <v>23</v>
      </c>
      <c r="F1101" t="s">
        <v>24</v>
      </c>
      <c r="G1101" t="s">
        <v>34</v>
      </c>
      <c r="H1101">
        <v>180</v>
      </c>
      <c r="I1101">
        <v>27</v>
      </c>
      <c r="J1101">
        <v>4</v>
      </c>
      <c r="K1101">
        <v>4</v>
      </c>
      <c r="L1101">
        <v>1</v>
      </c>
      <c r="M1101">
        <v>0</v>
      </c>
      <c r="N1101">
        <v>1</v>
      </c>
      <c r="O1101">
        <v>0</v>
      </c>
      <c r="P1101">
        <v>0</v>
      </c>
      <c r="Q1101">
        <v>8</v>
      </c>
      <c r="R1101">
        <v>3</v>
      </c>
      <c r="S1101">
        <v>17</v>
      </c>
      <c r="T1101">
        <v>48</v>
      </c>
    </row>
    <row r="1102" spans="1:20" x14ac:dyDescent="0.35">
      <c r="A1102" s="2" t="s">
        <v>1432</v>
      </c>
      <c r="B1102" t="s">
        <v>1434</v>
      </c>
      <c r="C1102" t="s">
        <v>1433</v>
      </c>
      <c r="D1102" t="s">
        <v>1435</v>
      </c>
      <c r="E1102" t="s">
        <v>23</v>
      </c>
      <c r="F1102" t="s">
        <v>24</v>
      </c>
      <c r="G1102" t="s">
        <v>34</v>
      </c>
      <c r="H1102">
        <v>180</v>
      </c>
      <c r="I1102">
        <v>20</v>
      </c>
      <c r="J1102">
        <v>2</v>
      </c>
      <c r="K1102">
        <v>2</v>
      </c>
      <c r="L1102">
        <v>0</v>
      </c>
      <c r="M1102">
        <v>0</v>
      </c>
      <c r="N1102">
        <v>1</v>
      </c>
      <c r="O1102">
        <v>0</v>
      </c>
      <c r="P1102">
        <v>0</v>
      </c>
      <c r="Q1102">
        <v>5</v>
      </c>
      <c r="R1102">
        <v>2</v>
      </c>
      <c r="S1102">
        <v>10</v>
      </c>
      <c r="T1102">
        <v>32</v>
      </c>
    </row>
    <row r="1103" spans="1:20" x14ac:dyDescent="0.35">
      <c r="A1103" s="2" t="s">
        <v>1432</v>
      </c>
      <c r="B1103" t="s">
        <v>71</v>
      </c>
      <c r="C1103" t="s">
        <v>1433</v>
      </c>
      <c r="D1103" t="s">
        <v>72</v>
      </c>
      <c r="E1103" t="s">
        <v>23</v>
      </c>
      <c r="F1103" t="s">
        <v>24</v>
      </c>
      <c r="G1103" t="s">
        <v>34</v>
      </c>
      <c r="H1103">
        <v>180</v>
      </c>
      <c r="I1103">
        <v>34</v>
      </c>
      <c r="J1103">
        <v>3</v>
      </c>
      <c r="K1103">
        <v>4</v>
      </c>
      <c r="L1103">
        <v>0</v>
      </c>
      <c r="M1103">
        <v>0</v>
      </c>
      <c r="N1103">
        <v>2</v>
      </c>
      <c r="O1103">
        <v>0</v>
      </c>
      <c r="P1103">
        <v>0</v>
      </c>
      <c r="Q1103">
        <v>12</v>
      </c>
      <c r="R1103">
        <v>11</v>
      </c>
      <c r="S1103">
        <v>29</v>
      </c>
      <c r="T1103">
        <v>66</v>
      </c>
    </row>
    <row r="1104" spans="1:20" x14ac:dyDescent="0.35">
      <c r="A1104" s="2" t="s">
        <v>1432</v>
      </c>
      <c r="B1104" t="s">
        <v>168</v>
      </c>
      <c r="C1104" t="s">
        <v>1433</v>
      </c>
      <c r="D1104" t="s">
        <v>169</v>
      </c>
      <c r="E1104" t="s">
        <v>23</v>
      </c>
      <c r="F1104" t="s">
        <v>24</v>
      </c>
      <c r="G1104" t="s">
        <v>34</v>
      </c>
      <c r="H1104">
        <v>180</v>
      </c>
      <c r="I1104">
        <v>112</v>
      </c>
      <c r="J1104">
        <v>1</v>
      </c>
      <c r="K1104">
        <v>7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10</v>
      </c>
      <c r="R1104">
        <v>0</v>
      </c>
      <c r="S1104">
        <v>17</v>
      </c>
      <c r="T1104">
        <v>130</v>
      </c>
    </row>
    <row r="1105" spans="1:20" x14ac:dyDescent="0.35">
      <c r="A1105" s="2" t="s">
        <v>1432</v>
      </c>
      <c r="B1105" t="s">
        <v>363</v>
      </c>
      <c r="C1105" t="s">
        <v>1433</v>
      </c>
      <c r="D1105" t="s">
        <v>171</v>
      </c>
      <c r="E1105" t="s">
        <v>23</v>
      </c>
      <c r="F1105" t="s">
        <v>24</v>
      </c>
      <c r="G1105" t="s">
        <v>34</v>
      </c>
      <c r="H1105">
        <v>180</v>
      </c>
      <c r="I1105">
        <v>230</v>
      </c>
      <c r="J1105">
        <v>10</v>
      </c>
      <c r="K1105">
        <v>19</v>
      </c>
      <c r="L1105">
        <v>2</v>
      </c>
      <c r="M1105">
        <v>0</v>
      </c>
      <c r="N1105">
        <v>10</v>
      </c>
      <c r="O1105">
        <v>0</v>
      </c>
      <c r="P1105">
        <v>0</v>
      </c>
      <c r="Q1105">
        <v>37</v>
      </c>
      <c r="R1105">
        <v>20</v>
      </c>
      <c r="S1105">
        <v>88</v>
      </c>
      <c r="T1105">
        <v>328</v>
      </c>
    </row>
    <row r="1106" spans="1:20" x14ac:dyDescent="0.35">
      <c r="A1106" s="2" t="s">
        <v>1432</v>
      </c>
      <c r="B1106" t="s">
        <v>1436</v>
      </c>
      <c r="C1106" t="s">
        <v>1433</v>
      </c>
      <c r="D1106" t="s">
        <v>1437</v>
      </c>
      <c r="E1106" t="s">
        <v>23</v>
      </c>
      <c r="F1106" t="s">
        <v>24</v>
      </c>
      <c r="G1106" t="s">
        <v>34</v>
      </c>
      <c r="H1106">
        <v>180</v>
      </c>
      <c r="I1106">
        <v>284</v>
      </c>
      <c r="J1106">
        <v>12</v>
      </c>
      <c r="K1106">
        <v>20</v>
      </c>
      <c r="L1106">
        <v>1</v>
      </c>
      <c r="M1106">
        <v>0</v>
      </c>
      <c r="N1106">
        <v>0</v>
      </c>
      <c r="O1106">
        <v>0</v>
      </c>
      <c r="P1106">
        <v>0</v>
      </c>
      <c r="Q1106">
        <v>5</v>
      </c>
      <c r="R1106">
        <v>8</v>
      </c>
      <c r="S1106">
        <v>34</v>
      </c>
      <c r="T1106">
        <v>330</v>
      </c>
    </row>
    <row r="1107" spans="1:20" x14ac:dyDescent="0.35">
      <c r="A1107" s="2" t="s">
        <v>1432</v>
      </c>
      <c r="B1107" t="s">
        <v>172</v>
      </c>
      <c r="C1107" t="s">
        <v>1433</v>
      </c>
      <c r="D1107" t="s">
        <v>173</v>
      </c>
      <c r="E1107" t="s">
        <v>23</v>
      </c>
      <c r="F1107" t="s">
        <v>24</v>
      </c>
      <c r="G1107" t="s">
        <v>34</v>
      </c>
      <c r="H1107">
        <v>180</v>
      </c>
      <c r="I1107">
        <v>210</v>
      </c>
      <c r="J1107">
        <v>16</v>
      </c>
      <c r="K1107">
        <v>16</v>
      </c>
      <c r="L1107">
        <v>5</v>
      </c>
      <c r="M1107">
        <v>0</v>
      </c>
      <c r="N1107">
        <v>2</v>
      </c>
      <c r="O1107">
        <v>0</v>
      </c>
      <c r="P1107">
        <v>0</v>
      </c>
      <c r="Q1107">
        <v>15</v>
      </c>
      <c r="R1107">
        <v>0</v>
      </c>
      <c r="S1107">
        <v>38</v>
      </c>
      <c r="T1107">
        <v>264</v>
      </c>
    </row>
    <row r="1108" spans="1:20" x14ac:dyDescent="0.35">
      <c r="A1108" s="2" t="s">
        <v>1432</v>
      </c>
      <c r="B1108" t="s">
        <v>174</v>
      </c>
      <c r="C1108" t="s">
        <v>1433</v>
      </c>
      <c r="D1108" t="s">
        <v>175</v>
      </c>
      <c r="E1108" t="s">
        <v>23</v>
      </c>
      <c r="F1108" t="s">
        <v>24</v>
      </c>
      <c r="G1108" t="s">
        <v>34</v>
      </c>
      <c r="H1108">
        <v>180</v>
      </c>
      <c r="I1108">
        <v>63</v>
      </c>
      <c r="J1108">
        <v>7</v>
      </c>
      <c r="K1108">
        <v>7</v>
      </c>
      <c r="L1108">
        <v>0</v>
      </c>
      <c r="M1108">
        <v>0</v>
      </c>
      <c r="N1108">
        <v>3</v>
      </c>
      <c r="O1108">
        <v>0</v>
      </c>
      <c r="P1108">
        <v>0</v>
      </c>
      <c r="Q1108">
        <v>14</v>
      </c>
      <c r="R1108">
        <v>9</v>
      </c>
      <c r="S1108">
        <v>33</v>
      </c>
      <c r="T1108">
        <v>103</v>
      </c>
    </row>
    <row r="1109" spans="1:20" x14ac:dyDescent="0.35">
      <c r="A1109" s="2" t="s">
        <v>1438</v>
      </c>
      <c r="B1109" t="s">
        <v>977</v>
      </c>
      <c r="C1109" t="s">
        <v>1439</v>
      </c>
      <c r="D1109" t="s">
        <v>978</v>
      </c>
      <c r="E1109" t="s">
        <v>893</v>
      </c>
      <c r="F1109" t="s">
        <v>24</v>
      </c>
      <c r="G1109" t="s">
        <v>894</v>
      </c>
      <c r="H1109">
        <v>300</v>
      </c>
      <c r="I1109">
        <v>175</v>
      </c>
      <c r="J1109">
        <v>5</v>
      </c>
      <c r="K1109">
        <v>10</v>
      </c>
      <c r="L1109">
        <v>0</v>
      </c>
      <c r="M1109">
        <v>0</v>
      </c>
      <c r="N1109">
        <v>15</v>
      </c>
      <c r="O1109">
        <v>0</v>
      </c>
      <c r="P1109">
        <v>0</v>
      </c>
      <c r="Q1109">
        <v>20</v>
      </c>
      <c r="R1109">
        <v>20</v>
      </c>
      <c r="S1109">
        <v>65</v>
      </c>
      <c r="T1109">
        <v>245</v>
      </c>
    </row>
    <row r="1110" spans="1:20" x14ac:dyDescent="0.35">
      <c r="A1110" s="2" t="s">
        <v>1440</v>
      </c>
      <c r="B1110" t="s">
        <v>1131</v>
      </c>
      <c r="C1110" t="s">
        <v>1441</v>
      </c>
      <c r="D1110" t="s">
        <v>1133</v>
      </c>
      <c r="E1110" t="s">
        <v>23</v>
      </c>
      <c r="F1110" t="s">
        <v>24</v>
      </c>
      <c r="G1110" t="s">
        <v>34</v>
      </c>
      <c r="H1110">
        <v>180</v>
      </c>
      <c r="I1110">
        <v>29</v>
      </c>
      <c r="J1110">
        <v>4</v>
      </c>
      <c r="K1110">
        <v>4</v>
      </c>
      <c r="L1110">
        <v>0</v>
      </c>
      <c r="M1110">
        <v>0</v>
      </c>
      <c r="N1110">
        <v>2</v>
      </c>
      <c r="O1110">
        <v>0</v>
      </c>
      <c r="P1110">
        <v>0</v>
      </c>
      <c r="Q1110">
        <v>12</v>
      </c>
      <c r="R1110">
        <v>2</v>
      </c>
      <c r="S1110">
        <v>20</v>
      </c>
      <c r="T1110">
        <v>53</v>
      </c>
    </row>
    <row r="1111" spans="1:20" x14ac:dyDescent="0.35">
      <c r="A1111" s="2" t="s">
        <v>1440</v>
      </c>
      <c r="B1111" t="s">
        <v>1134</v>
      </c>
      <c r="C1111" t="s">
        <v>1441</v>
      </c>
      <c r="D1111" t="s">
        <v>1135</v>
      </c>
      <c r="E1111" t="s">
        <v>23</v>
      </c>
      <c r="F1111" t="s">
        <v>24</v>
      </c>
      <c r="G1111" t="s">
        <v>34</v>
      </c>
      <c r="H1111">
        <v>180</v>
      </c>
      <c r="I1111">
        <v>46</v>
      </c>
      <c r="J1111">
        <v>4</v>
      </c>
      <c r="K1111">
        <v>6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13</v>
      </c>
      <c r="R1111">
        <v>1</v>
      </c>
      <c r="S1111">
        <v>20</v>
      </c>
      <c r="T1111">
        <v>70</v>
      </c>
    </row>
    <row r="1112" spans="1:20" x14ac:dyDescent="0.35">
      <c r="A1112" s="2" t="s">
        <v>1440</v>
      </c>
      <c r="B1112" t="s">
        <v>956</v>
      </c>
      <c r="C1112" t="s">
        <v>1441</v>
      </c>
      <c r="D1112" t="s">
        <v>958</v>
      </c>
      <c r="E1112" t="s">
        <v>23</v>
      </c>
      <c r="F1112" t="s">
        <v>24</v>
      </c>
      <c r="G1112" t="s">
        <v>34</v>
      </c>
      <c r="H1112">
        <v>180</v>
      </c>
      <c r="I1112">
        <v>75</v>
      </c>
      <c r="J1112">
        <v>8</v>
      </c>
      <c r="K1112">
        <v>8</v>
      </c>
      <c r="L1112">
        <v>0</v>
      </c>
      <c r="M1112">
        <v>0</v>
      </c>
      <c r="N1112">
        <v>2</v>
      </c>
      <c r="O1112">
        <v>0</v>
      </c>
      <c r="P1112">
        <v>0</v>
      </c>
      <c r="Q1112">
        <v>21</v>
      </c>
      <c r="R1112">
        <v>10</v>
      </c>
      <c r="S1112">
        <v>41</v>
      </c>
      <c r="T1112">
        <v>124</v>
      </c>
    </row>
    <row r="1113" spans="1:20" x14ac:dyDescent="0.35">
      <c r="A1113" s="2" t="s">
        <v>1440</v>
      </c>
      <c r="B1113" t="s">
        <v>1236</v>
      </c>
      <c r="C1113" t="s">
        <v>1441</v>
      </c>
      <c r="D1113" t="s">
        <v>1237</v>
      </c>
      <c r="E1113" t="s">
        <v>23</v>
      </c>
      <c r="F1113" t="s">
        <v>24</v>
      </c>
      <c r="G1113" t="s">
        <v>34</v>
      </c>
      <c r="H1113">
        <v>180</v>
      </c>
      <c r="I1113">
        <v>24</v>
      </c>
      <c r="J1113">
        <v>3</v>
      </c>
      <c r="K1113">
        <v>5</v>
      </c>
      <c r="L1113">
        <v>0</v>
      </c>
      <c r="M1113">
        <v>0</v>
      </c>
      <c r="N1113">
        <v>2</v>
      </c>
      <c r="O1113">
        <v>0</v>
      </c>
      <c r="P1113">
        <v>0</v>
      </c>
      <c r="Q1113">
        <v>14</v>
      </c>
      <c r="R1113">
        <v>2</v>
      </c>
      <c r="S1113">
        <v>23</v>
      </c>
      <c r="T1113">
        <v>50</v>
      </c>
    </row>
    <row r="1114" spans="1:20" x14ac:dyDescent="0.35">
      <c r="A1114" s="2" t="s">
        <v>1440</v>
      </c>
      <c r="B1114" t="s">
        <v>1088</v>
      </c>
      <c r="C1114" t="s">
        <v>1441</v>
      </c>
      <c r="D1114" t="s">
        <v>1089</v>
      </c>
      <c r="E1114" t="s">
        <v>23</v>
      </c>
      <c r="F1114" t="s">
        <v>24</v>
      </c>
      <c r="G1114" t="s">
        <v>34</v>
      </c>
      <c r="H1114">
        <v>180</v>
      </c>
      <c r="I1114">
        <v>55</v>
      </c>
      <c r="J1114">
        <v>5</v>
      </c>
      <c r="K1114">
        <v>5</v>
      </c>
      <c r="L1114">
        <v>0</v>
      </c>
      <c r="M1114">
        <v>0</v>
      </c>
      <c r="N1114">
        <v>7</v>
      </c>
      <c r="O1114">
        <v>0</v>
      </c>
      <c r="P1114">
        <v>0</v>
      </c>
      <c r="Q1114">
        <v>13</v>
      </c>
      <c r="R1114">
        <v>4</v>
      </c>
      <c r="S1114">
        <v>29</v>
      </c>
      <c r="T1114">
        <v>89</v>
      </c>
    </row>
    <row r="1115" spans="1:20" x14ac:dyDescent="0.35">
      <c r="A1115" s="2" t="s">
        <v>1440</v>
      </c>
      <c r="B1115" t="s">
        <v>1140</v>
      </c>
      <c r="C1115" t="s">
        <v>1441</v>
      </c>
      <c r="D1115" t="s">
        <v>1141</v>
      </c>
      <c r="E1115" t="s">
        <v>23</v>
      </c>
      <c r="F1115" t="s">
        <v>24</v>
      </c>
      <c r="G1115" t="s">
        <v>34</v>
      </c>
      <c r="H1115">
        <v>180</v>
      </c>
      <c r="I1115">
        <v>69</v>
      </c>
      <c r="J1115">
        <v>8</v>
      </c>
      <c r="K1115">
        <v>14</v>
      </c>
      <c r="L1115">
        <v>0</v>
      </c>
      <c r="M1115">
        <v>0</v>
      </c>
      <c r="N1115">
        <v>2</v>
      </c>
      <c r="O1115">
        <v>0</v>
      </c>
      <c r="P1115">
        <v>0</v>
      </c>
      <c r="Q1115">
        <v>15</v>
      </c>
      <c r="R1115">
        <v>2</v>
      </c>
      <c r="S1115">
        <v>33</v>
      </c>
      <c r="T1115">
        <v>110</v>
      </c>
    </row>
    <row r="1116" spans="1:20" x14ac:dyDescent="0.35">
      <c r="A1116" s="2" t="s">
        <v>1440</v>
      </c>
      <c r="B1116" t="s">
        <v>950</v>
      </c>
      <c r="C1116" t="s">
        <v>1441</v>
      </c>
      <c r="D1116" t="s">
        <v>951</v>
      </c>
      <c r="E1116" t="s">
        <v>23</v>
      </c>
      <c r="F1116" t="s">
        <v>24</v>
      </c>
      <c r="G1116" t="s">
        <v>34</v>
      </c>
      <c r="H1116">
        <v>180</v>
      </c>
      <c r="I1116">
        <v>77</v>
      </c>
      <c r="J1116">
        <v>7</v>
      </c>
      <c r="K1116">
        <v>13</v>
      </c>
      <c r="L1116">
        <v>0</v>
      </c>
      <c r="M1116">
        <v>0</v>
      </c>
      <c r="N1116">
        <v>2</v>
      </c>
      <c r="O1116">
        <v>0</v>
      </c>
      <c r="P1116">
        <v>0</v>
      </c>
      <c r="Q1116">
        <v>20</v>
      </c>
      <c r="R1116">
        <v>3</v>
      </c>
      <c r="S1116">
        <v>38</v>
      </c>
      <c r="T1116">
        <v>122</v>
      </c>
    </row>
    <row r="1117" spans="1:20" x14ac:dyDescent="0.35">
      <c r="A1117" s="2" t="s">
        <v>1440</v>
      </c>
      <c r="B1117" t="s">
        <v>1142</v>
      </c>
      <c r="C1117" t="s">
        <v>1441</v>
      </c>
      <c r="D1117" t="s">
        <v>1143</v>
      </c>
      <c r="E1117" t="s">
        <v>23</v>
      </c>
      <c r="F1117" t="s">
        <v>24</v>
      </c>
      <c r="G1117" t="s">
        <v>34</v>
      </c>
      <c r="H1117">
        <v>180</v>
      </c>
      <c r="I1117">
        <v>38</v>
      </c>
      <c r="J1117">
        <v>4</v>
      </c>
      <c r="K1117">
        <v>6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14</v>
      </c>
      <c r="R1117">
        <v>1</v>
      </c>
      <c r="S1117">
        <v>21</v>
      </c>
      <c r="T1117">
        <v>63</v>
      </c>
    </row>
    <row r="1118" spans="1:20" x14ac:dyDescent="0.35">
      <c r="A1118" s="2" t="s">
        <v>1440</v>
      </c>
      <c r="B1118" t="s">
        <v>1366</v>
      </c>
      <c r="C1118" t="s">
        <v>1441</v>
      </c>
      <c r="D1118" t="s">
        <v>1367</v>
      </c>
      <c r="E1118" t="s">
        <v>23</v>
      </c>
      <c r="F1118" t="s">
        <v>24</v>
      </c>
      <c r="G1118" t="s">
        <v>34</v>
      </c>
      <c r="H1118">
        <v>180</v>
      </c>
      <c r="I1118">
        <v>60</v>
      </c>
      <c r="J1118">
        <v>5</v>
      </c>
      <c r="K1118">
        <v>5</v>
      </c>
      <c r="L1118">
        <v>0</v>
      </c>
      <c r="M1118">
        <v>0</v>
      </c>
      <c r="N1118">
        <v>1</v>
      </c>
      <c r="O1118">
        <v>0</v>
      </c>
      <c r="P1118">
        <v>0</v>
      </c>
      <c r="Q1118">
        <v>18</v>
      </c>
      <c r="R1118">
        <v>5</v>
      </c>
      <c r="S1118">
        <v>29</v>
      </c>
      <c r="T1118">
        <v>94</v>
      </c>
    </row>
    <row r="1119" spans="1:20" x14ac:dyDescent="0.35">
      <c r="A1119" s="2" t="s">
        <v>1440</v>
      </c>
      <c r="B1119" t="s">
        <v>1442</v>
      </c>
      <c r="C1119" t="s">
        <v>1441</v>
      </c>
      <c r="D1119" t="s">
        <v>1443</v>
      </c>
      <c r="E1119" t="s">
        <v>23</v>
      </c>
      <c r="F1119" t="s">
        <v>24</v>
      </c>
      <c r="G1119" t="s">
        <v>34</v>
      </c>
      <c r="H1119">
        <v>180</v>
      </c>
      <c r="I1119">
        <v>80</v>
      </c>
      <c r="J1119">
        <v>6</v>
      </c>
      <c r="K1119">
        <v>6</v>
      </c>
      <c r="L1119">
        <v>0</v>
      </c>
      <c r="M1119">
        <v>0</v>
      </c>
      <c r="N1119">
        <v>1</v>
      </c>
      <c r="O1119">
        <v>0</v>
      </c>
      <c r="P1119">
        <v>0</v>
      </c>
      <c r="Q1119">
        <v>12</v>
      </c>
      <c r="R1119">
        <v>3</v>
      </c>
      <c r="S1119">
        <v>22</v>
      </c>
      <c r="T1119">
        <v>108</v>
      </c>
    </row>
    <row r="1120" spans="1:20" x14ac:dyDescent="0.35">
      <c r="A1120" s="2" t="s">
        <v>1440</v>
      </c>
      <c r="B1120" t="s">
        <v>987</v>
      </c>
      <c r="C1120" t="s">
        <v>1441</v>
      </c>
      <c r="D1120" t="s">
        <v>988</v>
      </c>
      <c r="E1120" t="s">
        <v>23</v>
      </c>
      <c r="F1120" t="s">
        <v>24</v>
      </c>
      <c r="G1120" t="s">
        <v>34</v>
      </c>
      <c r="H1120">
        <v>180</v>
      </c>
      <c r="I1120">
        <v>79</v>
      </c>
      <c r="J1120">
        <v>5</v>
      </c>
      <c r="K1120">
        <v>10</v>
      </c>
      <c r="L1120">
        <v>0</v>
      </c>
      <c r="M1120">
        <v>0</v>
      </c>
      <c r="N1120">
        <v>2</v>
      </c>
      <c r="O1120">
        <v>0</v>
      </c>
      <c r="P1120">
        <v>0</v>
      </c>
      <c r="Q1120">
        <v>16</v>
      </c>
      <c r="R1120">
        <v>5</v>
      </c>
      <c r="S1120">
        <v>33</v>
      </c>
      <c r="T1120">
        <v>117</v>
      </c>
    </row>
    <row r="1121" spans="1:20" x14ac:dyDescent="0.35">
      <c r="A1121" s="2" t="s">
        <v>1440</v>
      </c>
      <c r="B1121" t="s">
        <v>1444</v>
      </c>
      <c r="C1121" t="s">
        <v>1441</v>
      </c>
      <c r="D1121" t="s">
        <v>1445</v>
      </c>
      <c r="E1121" t="s">
        <v>23</v>
      </c>
      <c r="F1121" t="s">
        <v>24</v>
      </c>
      <c r="G1121" t="s">
        <v>34</v>
      </c>
      <c r="H1121">
        <v>180</v>
      </c>
      <c r="I1121">
        <v>42</v>
      </c>
      <c r="J1121">
        <v>3</v>
      </c>
      <c r="K1121">
        <v>3</v>
      </c>
      <c r="L1121">
        <v>0</v>
      </c>
      <c r="M1121">
        <v>0</v>
      </c>
      <c r="N1121">
        <v>1</v>
      </c>
      <c r="O1121">
        <v>0</v>
      </c>
      <c r="P1121">
        <v>0</v>
      </c>
      <c r="Q1121">
        <v>1</v>
      </c>
      <c r="R1121">
        <v>0</v>
      </c>
      <c r="S1121">
        <v>5</v>
      </c>
      <c r="T1121">
        <v>50</v>
      </c>
    </row>
    <row r="1122" spans="1:20" x14ac:dyDescent="0.35">
      <c r="A1122" s="2" t="s">
        <v>1440</v>
      </c>
      <c r="B1122" t="s">
        <v>887</v>
      </c>
      <c r="C1122" t="s">
        <v>1441</v>
      </c>
      <c r="D1122" t="s">
        <v>888</v>
      </c>
      <c r="E1122" t="s">
        <v>23</v>
      </c>
      <c r="F1122" t="s">
        <v>24</v>
      </c>
      <c r="G1122" t="s">
        <v>34</v>
      </c>
      <c r="H1122">
        <v>180</v>
      </c>
      <c r="I1122">
        <v>44</v>
      </c>
      <c r="J1122">
        <v>5</v>
      </c>
      <c r="K1122">
        <v>5</v>
      </c>
      <c r="L1122">
        <v>0</v>
      </c>
      <c r="M1122">
        <v>0</v>
      </c>
      <c r="N1122">
        <v>1</v>
      </c>
      <c r="O1122">
        <v>0</v>
      </c>
      <c r="P1122">
        <v>0</v>
      </c>
      <c r="Q1122">
        <v>12</v>
      </c>
      <c r="R1122">
        <v>5</v>
      </c>
      <c r="S1122">
        <v>23</v>
      </c>
      <c r="T1122">
        <v>72</v>
      </c>
    </row>
    <row r="1123" spans="1:20" x14ac:dyDescent="0.35">
      <c r="A1123" s="2" t="s">
        <v>1446</v>
      </c>
      <c r="B1123" t="s">
        <v>1447</v>
      </c>
      <c r="C1123" t="s">
        <v>1448</v>
      </c>
      <c r="D1123" t="s">
        <v>1449</v>
      </c>
      <c r="E1123" t="s">
        <v>23</v>
      </c>
      <c r="F1123" t="s">
        <v>24</v>
      </c>
      <c r="G1123" t="s">
        <v>34</v>
      </c>
      <c r="H1123">
        <v>180</v>
      </c>
      <c r="I1123">
        <v>35</v>
      </c>
      <c r="J1123">
        <v>1</v>
      </c>
      <c r="K1123">
        <v>0</v>
      </c>
      <c r="L1123">
        <v>0</v>
      </c>
      <c r="M1123">
        <v>0</v>
      </c>
      <c r="N1123">
        <v>2</v>
      </c>
      <c r="O1123">
        <v>0</v>
      </c>
      <c r="P1123">
        <v>0</v>
      </c>
      <c r="Q1123">
        <v>0</v>
      </c>
      <c r="R1123">
        <v>2</v>
      </c>
      <c r="S1123">
        <v>4</v>
      </c>
      <c r="T1123">
        <v>40</v>
      </c>
    </row>
    <row r="1124" spans="1:20" x14ac:dyDescent="0.35">
      <c r="A1124" s="2" t="s">
        <v>1446</v>
      </c>
      <c r="B1124" t="s">
        <v>1044</v>
      </c>
      <c r="C1124" t="s">
        <v>1448</v>
      </c>
      <c r="D1124" t="s">
        <v>998</v>
      </c>
      <c r="E1124" t="s">
        <v>893</v>
      </c>
      <c r="F1124" t="s">
        <v>24</v>
      </c>
      <c r="G1124" t="s">
        <v>999</v>
      </c>
      <c r="H1124">
        <v>360</v>
      </c>
      <c r="I1124">
        <v>245</v>
      </c>
      <c r="J1124">
        <v>14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37</v>
      </c>
      <c r="Q1124">
        <v>12</v>
      </c>
      <c r="R1124">
        <v>0</v>
      </c>
      <c r="S1124">
        <v>49</v>
      </c>
      <c r="T1124">
        <v>308</v>
      </c>
    </row>
    <row r="1125" spans="1:20" x14ac:dyDescent="0.35">
      <c r="A1125" s="2" t="s">
        <v>1450</v>
      </c>
      <c r="B1125" t="s">
        <v>1152</v>
      </c>
      <c r="C1125" t="s">
        <v>1451</v>
      </c>
      <c r="D1125" t="s">
        <v>1153</v>
      </c>
      <c r="E1125" t="s">
        <v>893</v>
      </c>
      <c r="F1125" t="s">
        <v>24</v>
      </c>
      <c r="G1125" t="s">
        <v>894</v>
      </c>
      <c r="H1125">
        <v>300</v>
      </c>
      <c r="I1125">
        <v>66</v>
      </c>
      <c r="J1125">
        <v>5</v>
      </c>
      <c r="K1125">
        <v>9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16</v>
      </c>
      <c r="R1125">
        <v>4</v>
      </c>
      <c r="S1125">
        <v>29</v>
      </c>
      <c r="T1125">
        <v>100</v>
      </c>
    </row>
    <row r="1126" spans="1:20" x14ac:dyDescent="0.35">
      <c r="A1126" s="2" t="s">
        <v>1452</v>
      </c>
      <c r="B1126" t="s">
        <v>1155</v>
      </c>
      <c r="C1126" t="s">
        <v>1453</v>
      </c>
      <c r="D1126" t="s">
        <v>1157</v>
      </c>
      <c r="E1126" t="s">
        <v>23</v>
      </c>
      <c r="F1126" t="s">
        <v>24</v>
      </c>
      <c r="G1126" t="s">
        <v>34</v>
      </c>
      <c r="H1126">
        <v>180</v>
      </c>
      <c r="I1126">
        <v>47</v>
      </c>
      <c r="J1126">
        <v>4</v>
      </c>
      <c r="K1126">
        <v>12</v>
      </c>
      <c r="L1126">
        <v>0</v>
      </c>
      <c r="M1126">
        <v>0</v>
      </c>
      <c r="N1126">
        <v>2</v>
      </c>
      <c r="O1126">
        <v>6</v>
      </c>
      <c r="P1126">
        <v>0</v>
      </c>
      <c r="Q1126">
        <v>11</v>
      </c>
      <c r="R1126">
        <v>3</v>
      </c>
      <c r="S1126">
        <v>34</v>
      </c>
      <c r="T1126">
        <v>85</v>
      </c>
    </row>
    <row r="1127" spans="1:20" x14ac:dyDescent="0.35">
      <c r="A1127" s="2" t="s">
        <v>1452</v>
      </c>
      <c r="B1127" t="s">
        <v>885</v>
      </c>
      <c r="C1127" t="s">
        <v>1453</v>
      </c>
      <c r="D1127" t="s">
        <v>886</v>
      </c>
      <c r="E1127" t="s">
        <v>23</v>
      </c>
      <c r="F1127" t="s">
        <v>24</v>
      </c>
      <c r="G1127" t="s">
        <v>145</v>
      </c>
      <c r="H1127">
        <v>180</v>
      </c>
      <c r="I1127">
        <v>123</v>
      </c>
      <c r="J1127">
        <v>10</v>
      </c>
      <c r="K1127">
        <v>10</v>
      </c>
      <c r="L1127">
        <v>0</v>
      </c>
      <c r="M1127">
        <v>0</v>
      </c>
      <c r="N1127">
        <v>5</v>
      </c>
      <c r="O1127">
        <v>0</v>
      </c>
      <c r="P1127">
        <v>0</v>
      </c>
      <c r="Q1127">
        <v>32</v>
      </c>
      <c r="R1127">
        <v>10</v>
      </c>
      <c r="S1127">
        <v>57</v>
      </c>
      <c r="T1127">
        <v>190</v>
      </c>
    </row>
    <row r="1128" spans="1:20" x14ac:dyDescent="0.35">
      <c r="A1128" s="2" t="s">
        <v>1454</v>
      </c>
      <c r="B1128" t="s">
        <v>1455</v>
      </c>
      <c r="C1128" t="s">
        <v>1456</v>
      </c>
      <c r="D1128" t="s">
        <v>1457</v>
      </c>
      <c r="E1128" t="s">
        <v>23</v>
      </c>
      <c r="F1128" t="s">
        <v>24</v>
      </c>
      <c r="G1128" t="s">
        <v>34</v>
      </c>
      <c r="H1128">
        <v>180</v>
      </c>
      <c r="I1128">
        <v>35</v>
      </c>
      <c r="J1128">
        <v>0</v>
      </c>
      <c r="K1128">
        <v>2</v>
      </c>
      <c r="L1128">
        <v>0</v>
      </c>
      <c r="M1128">
        <v>0</v>
      </c>
      <c r="N1128">
        <v>0</v>
      </c>
      <c r="O1128">
        <v>0</v>
      </c>
      <c r="P1128">
        <v>0</v>
      </c>
      <c r="Q1128">
        <v>1</v>
      </c>
      <c r="R1128">
        <v>2</v>
      </c>
      <c r="S1128">
        <v>5</v>
      </c>
      <c r="T1128">
        <v>40</v>
      </c>
    </row>
    <row r="1129" spans="1:20" x14ac:dyDescent="0.35">
      <c r="A1129" s="2" t="s">
        <v>1454</v>
      </c>
      <c r="B1129" t="s">
        <v>1044</v>
      </c>
      <c r="C1129" t="s">
        <v>1456</v>
      </c>
      <c r="D1129" t="s">
        <v>998</v>
      </c>
      <c r="E1129" t="s">
        <v>893</v>
      </c>
      <c r="F1129" t="s">
        <v>24</v>
      </c>
      <c r="G1129" t="s">
        <v>999</v>
      </c>
      <c r="H1129">
        <v>360</v>
      </c>
      <c r="I1129">
        <v>155</v>
      </c>
      <c r="J1129">
        <v>6</v>
      </c>
      <c r="K1129">
        <v>0</v>
      </c>
      <c r="L1129">
        <v>0</v>
      </c>
      <c r="M1129">
        <v>0</v>
      </c>
      <c r="N1129">
        <v>0</v>
      </c>
      <c r="O1129">
        <v>0</v>
      </c>
      <c r="P1129">
        <v>23</v>
      </c>
      <c r="Q1129">
        <v>10</v>
      </c>
      <c r="R1129">
        <v>0</v>
      </c>
      <c r="S1129">
        <v>33</v>
      </c>
      <c r="T1129">
        <v>194</v>
      </c>
    </row>
    <row r="1130" spans="1:20" x14ac:dyDescent="0.35">
      <c r="A1130" s="2" t="s">
        <v>1454</v>
      </c>
      <c r="B1130" t="s">
        <v>1170</v>
      </c>
      <c r="C1130" t="s">
        <v>1456</v>
      </c>
      <c r="D1130" t="s">
        <v>1171</v>
      </c>
      <c r="E1130" t="s">
        <v>893</v>
      </c>
      <c r="F1130" t="s">
        <v>24</v>
      </c>
      <c r="G1130" t="s">
        <v>1172</v>
      </c>
      <c r="H1130">
        <v>330</v>
      </c>
      <c r="I1130">
        <v>63</v>
      </c>
      <c r="J1130">
        <v>2</v>
      </c>
      <c r="K1130">
        <v>3</v>
      </c>
      <c r="L1130">
        <v>0</v>
      </c>
      <c r="M1130">
        <v>0</v>
      </c>
      <c r="N1130">
        <v>0</v>
      </c>
      <c r="O1130">
        <v>0</v>
      </c>
      <c r="P1130">
        <v>0</v>
      </c>
      <c r="Q1130">
        <v>5</v>
      </c>
      <c r="R1130">
        <v>0</v>
      </c>
      <c r="S1130">
        <v>8</v>
      </c>
      <c r="T1130">
        <v>73</v>
      </c>
    </row>
    <row r="1131" spans="1:20" x14ac:dyDescent="0.35">
      <c r="A1131" s="2" t="s">
        <v>1458</v>
      </c>
      <c r="B1131" t="s">
        <v>66</v>
      </c>
      <c r="C1131" t="s">
        <v>1459</v>
      </c>
      <c r="D1131" t="s">
        <v>68</v>
      </c>
      <c r="E1131" t="s">
        <v>23</v>
      </c>
      <c r="F1131" t="s">
        <v>24</v>
      </c>
      <c r="G1131" t="s">
        <v>34</v>
      </c>
      <c r="H1131">
        <v>180</v>
      </c>
      <c r="I1131">
        <v>25</v>
      </c>
      <c r="J1131">
        <v>1</v>
      </c>
      <c r="K1131">
        <v>3</v>
      </c>
      <c r="L1131">
        <v>0</v>
      </c>
      <c r="M1131">
        <v>0</v>
      </c>
      <c r="N1131">
        <v>1</v>
      </c>
      <c r="O1131">
        <v>6</v>
      </c>
      <c r="P1131">
        <v>0</v>
      </c>
      <c r="Q1131">
        <v>3</v>
      </c>
      <c r="R1131">
        <v>1</v>
      </c>
      <c r="S1131">
        <v>14</v>
      </c>
      <c r="T1131">
        <v>40</v>
      </c>
    </row>
    <row r="1132" spans="1:20" x14ac:dyDescent="0.35">
      <c r="A1132" s="2" t="s">
        <v>1458</v>
      </c>
      <c r="B1132" t="s">
        <v>1460</v>
      </c>
      <c r="C1132" t="s">
        <v>1459</v>
      </c>
      <c r="D1132" t="s">
        <v>1461</v>
      </c>
      <c r="E1132" t="s">
        <v>23</v>
      </c>
      <c r="F1132" t="s">
        <v>24</v>
      </c>
      <c r="G1132" t="s">
        <v>34</v>
      </c>
      <c r="H1132">
        <v>180</v>
      </c>
      <c r="I1132">
        <v>20</v>
      </c>
      <c r="J1132">
        <v>1</v>
      </c>
      <c r="K1132">
        <v>5</v>
      </c>
      <c r="L1132">
        <v>0</v>
      </c>
      <c r="M1132">
        <v>0</v>
      </c>
      <c r="N1132">
        <v>2</v>
      </c>
      <c r="O1132">
        <v>6</v>
      </c>
      <c r="P1132">
        <v>0</v>
      </c>
      <c r="Q1132">
        <v>4</v>
      </c>
      <c r="R1132">
        <v>2</v>
      </c>
      <c r="S1132">
        <v>19</v>
      </c>
      <c r="T1132">
        <v>40</v>
      </c>
    </row>
    <row r="1133" spans="1:20" x14ac:dyDescent="0.35">
      <c r="A1133" s="2" t="s">
        <v>1458</v>
      </c>
      <c r="B1133" t="s">
        <v>1462</v>
      </c>
      <c r="C1133" t="s">
        <v>1459</v>
      </c>
      <c r="D1133" t="s">
        <v>1463</v>
      </c>
      <c r="E1133" t="s">
        <v>23</v>
      </c>
      <c r="F1133" t="s">
        <v>24</v>
      </c>
      <c r="G1133" t="s">
        <v>34</v>
      </c>
      <c r="H1133">
        <v>180</v>
      </c>
      <c r="I1133">
        <v>25</v>
      </c>
      <c r="J1133">
        <v>1</v>
      </c>
      <c r="K1133">
        <v>2</v>
      </c>
      <c r="L1133">
        <v>0</v>
      </c>
      <c r="M1133">
        <v>0</v>
      </c>
      <c r="N1133">
        <v>2</v>
      </c>
      <c r="O1133">
        <v>6</v>
      </c>
      <c r="P1133">
        <v>0</v>
      </c>
      <c r="Q1133">
        <v>3</v>
      </c>
      <c r="R1133">
        <v>1</v>
      </c>
      <c r="S1133">
        <v>14</v>
      </c>
      <c r="T1133">
        <v>40</v>
      </c>
    </row>
    <row r="1134" spans="1:20" x14ac:dyDescent="0.35">
      <c r="A1134" s="2" t="s">
        <v>1458</v>
      </c>
      <c r="B1134" t="s">
        <v>111</v>
      </c>
      <c r="C1134" t="s">
        <v>1459</v>
      </c>
      <c r="D1134" t="s">
        <v>112</v>
      </c>
      <c r="E1134" t="s">
        <v>23</v>
      </c>
      <c r="F1134" t="s">
        <v>24</v>
      </c>
      <c r="G1134" t="s">
        <v>145</v>
      </c>
      <c r="H1134">
        <v>180</v>
      </c>
      <c r="I1134">
        <v>30</v>
      </c>
      <c r="J1134">
        <v>1</v>
      </c>
      <c r="K1134">
        <v>5</v>
      </c>
      <c r="L1134">
        <v>0</v>
      </c>
      <c r="M1134">
        <v>0</v>
      </c>
      <c r="N1134">
        <v>2</v>
      </c>
      <c r="O1134">
        <v>6</v>
      </c>
      <c r="P1134">
        <v>0</v>
      </c>
      <c r="Q1134">
        <v>3</v>
      </c>
      <c r="R1134">
        <v>3</v>
      </c>
      <c r="S1134">
        <v>19</v>
      </c>
      <c r="T1134">
        <v>50</v>
      </c>
    </row>
    <row r="1135" spans="1:20" x14ac:dyDescent="0.35">
      <c r="A1135" s="2" t="s">
        <v>1458</v>
      </c>
      <c r="B1135" t="s">
        <v>1170</v>
      </c>
      <c r="C1135" t="s">
        <v>1459</v>
      </c>
      <c r="D1135" t="s">
        <v>1171</v>
      </c>
      <c r="E1135" t="s">
        <v>893</v>
      </c>
      <c r="F1135" t="s">
        <v>24</v>
      </c>
      <c r="G1135" t="s">
        <v>1172</v>
      </c>
      <c r="H1135">
        <v>330</v>
      </c>
      <c r="I1135">
        <v>92</v>
      </c>
      <c r="J1135">
        <v>3</v>
      </c>
      <c r="K1135">
        <v>0</v>
      </c>
      <c r="L1135">
        <v>0</v>
      </c>
      <c r="M1135">
        <v>0</v>
      </c>
      <c r="N1135">
        <v>1</v>
      </c>
      <c r="O1135">
        <v>0</v>
      </c>
      <c r="P1135">
        <v>0</v>
      </c>
      <c r="Q1135">
        <v>1</v>
      </c>
      <c r="R1135">
        <v>3</v>
      </c>
      <c r="S1135">
        <v>5</v>
      </c>
      <c r="T1135">
        <v>100</v>
      </c>
    </row>
    <row r="1136" spans="1:20" x14ac:dyDescent="0.35">
      <c r="A1136" s="2" t="s">
        <v>1464</v>
      </c>
      <c r="B1136" t="s">
        <v>356</v>
      </c>
      <c r="C1136" t="s">
        <v>1465</v>
      </c>
      <c r="D1136" t="s">
        <v>358</v>
      </c>
      <c r="E1136" t="s">
        <v>23</v>
      </c>
      <c r="F1136" t="s">
        <v>24</v>
      </c>
      <c r="G1136" t="s">
        <v>34</v>
      </c>
      <c r="H1136">
        <v>180</v>
      </c>
      <c r="I1136">
        <v>20</v>
      </c>
      <c r="J1136">
        <v>2</v>
      </c>
      <c r="K1136">
        <v>6</v>
      </c>
      <c r="L1136">
        <v>0</v>
      </c>
      <c r="M1136">
        <v>0</v>
      </c>
      <c r="N1136">
        <v>2</v>
      </c>
      <c r="O1136">
        <v>5</v>
      </c>
      <c r="P1136">
        <v>0</v>
      </c>
      <c r="Q1136">
        <v>6</v>
      </c>
      <c r="R1136">
        <v>2</v>
      </c>
      <c r="S1136">
        <v>21</v>
      </c>
      <c r="T1136">
        <v>43</v>
      </c>
    </row>
    <row r="1137" spans="1:20" x14ac:dyDescent="0.35">
      <c r="A1137" s="2" t="s">
        <v>1464</v>
      </c>
      <c r="B1137" t="s">
        <v>932</v>
      </c>
      <c r="C1137" t="s">
        <v>1465</v>
      </c>
      <c r="D1137" t="s">
        <v>934</v>
      </c>
      <c r="E1137" t="s">
        <v>23</v>
      </c>
      <c r="F1137" t="s">
        <v>24</v>
      </c>
      <c r="G1137" t="s">
        <v>34</v>
      </c>
      <c r="H1137">
        <v>180</v>
      </c>
      <c r="I1137">
        <v>35</v>
      </c>
      <c r="J1137">
        <v>1</v>
      </c>
      <c r="K1137">
        <v>3</v>
      </c>
      <c r="L1137">
        <v>0</v>
      </c>
      <c r="M1137">
        <v>0</v>
      </c>
      <c r="N1137">
        <v>1</v>
      </c>
      <c r="O1137">
        <v>4</v>
      </c>
      <c r="P1137">
        <v>0</v>
      </c>
      <c r="Q1137">
        <v>4</v>
      </c>
      <c r="R1137">
        <v>2</v>
      </c>
      <c r="S1137">
        <v>14</v>
      </c>
      <c r="T1137">
        <v>50</v>
      </c>
    </row>
    <row r="1138" spans="1:20" x14ac:dyDescent="0.35">
      <c r="A1138" s="2" t="s">
        <v>1464</v>
      </c>
      <c r="B1138" t="s">
        <v>1006</v>
      </c>
      <c r="C1138" t="s">
        <v>1465</v>
      </c>
      <c r="D1138" t="s">
        <v>1007</v>
      </c>
      <c r="E1138" t="s">
        <v>23</v>
      </c>
      <c r="F1138" t="s">
        <v>24</v>
      </c>
      <c r="G1138" t="s">
        <v>34</v>
      </c>
      <c r="H1138">
        <v>180</v>
      </c>
      <c r="I1138">
        <v>20</v>
      </c>
      <c r="J1138">
        <v>0</v>
      </c>
      <c r="K1138">
        <v>2</v>
      </c>
      <c r="L1138">
        <v>0</v>
      </c>
      <c r="M1138">
        <v>0</v>
      </c>
      <c r="N1138">
        <v>1</v>
      </c>
      <c r="O1138">
        <v>2</v>
      </c>
      <c r="P1138">
        <v>0</v>
      </c>
      <c r="Q1138">
        <v>1</v>
      </c>
      <c r="R1138">
        <v>1</v>
      </c>
      <c r="S1138">
        <v>7</v>
      </c>
      <c r="T1138">
        <v>27</v>
      </c>
    </row>
    <row r="1139" spans="1:20" x14ac:dyDescent="0.35">
      <c r="A1139" s="2" t="s">
        <v>1464</v>
      </c>
      <c r="B1139" t="s">
        <v>971</v>
      </c>
      <c r="C1139" t="s">
        <v>1465</v>
      </c>
      <c r="D1139" t="s">
        <v>972</v>
      </c>
      <c r="E1139" t="s">
        <v>23</v>
      </c>
      <c r="F1139" t="s">
        <v>24</v>
      </c>
      <c r="G1139" t="s">
        <v>34</v>
      </c>
      <c r="H1139">
        <v>180</v>
      </c>
      <c r="I1139">
        <v>51</v>
      </c>
      <c r="J1139">
        <v>0</v>
      </c>
      <c r="K1139">
        <v>1</v>
      </c>
      <c r="L1139">
        <v>0</v>
      </c>
      <c r="M1139">
        <v>0</v>
      </c>
      <c r="N1139">
        <v>0</v>
      </c>
      <c r="O1139">
        <v>1</v>
      </c>
      <c r="P1139">
        <v>0</v>
      </c>
      <c r="Q1139">
        <v>1</v>
      </c>
      <c r="R1139">
        <v>1</v>
      </c>
      <c r="S1139">
        <v>4</v>
      </c>
      <c r="T1139">
        <v>55</v>
      </c>
    </row>
    <row r="1140" spans="1:20" x14ac:dyDescent="0.35">
      <c r="A1140" s="2" t="s">
        <v>1464</v>
      </c>
      <c r="B1140" t="s">
        <v>994</v>
      </c>
      <c r="C1140" t="s">
        <v>1465</v>
      </c>
      <c r="D1140" t="s">
        <v>996</v>
      </c>
      <c r="E1140" t="s">
        <v>23</v>
      </c>
      <c r="F1140" t="s">
        <v>24</v>
      </c>
      <c r="G1140" t="s">
        <v>34</v>
      </c>
      <c r="H1140">
        <v>180</v>
      </c>
      <c r="I1140">
        <v>38</v>
      </c>
      <c r="J1140">
        <v>0</v>
      </c>
      <c r="K1140">
        <v>1</v>
      </c>
      <c r="L1140">
        <v>0</v>
      </c>
      <c r="M1140">
        <v>0</v>
      </c>
      <c r="N1140">
        <v>0</v>
      </c>
      <c r="O1140">
        <v>0</v>
      </c>
      <c r="P1140">
        <v>0</v>
      </c>
      <c r="Q1140">
        <v>0</v>
      </c>
      <c r="R1140">
        <v>1</v>
      </c>
      <c r="S1140">
        <v>2</v>
      </c>
      <c r="T1140">
        <v>40</v>
      </c>
    </row>
    <row r="1141" spans="1:20" x14ac:dyDescent="0.35">
      <c r="A1141" s="2" t="s">
        <v>1464</v>
      </c>
      <c r="B1141" t="s">
        <v>1251</v>
      </c>
      <c r="C1141" t="s">
        <v>1465</v>
      </c>
      <c r="D1141" t="s">
        <v>1253</v>
      </c>
      <c r="E1141" t="s">
        <v>23</v>
      </c>
      <c r="F1141" t="s">
        <v>24</v>
      </c>
      <c r="G1141" t="s">
        <v>25</v>
      </c>
      <c r="H1141">
        <v>240</v>
      </c>
      <c r="I1141">
        <v>42</v>
      </c>
      <c r="J1141">
        <v>0</v>
      </c>
      <c r="K1141">
        <v>4</v>
      </c>
      <c r="L1141">
        <v>0</v>
      </c>
      <c r="M1141">
        <v>0</v>
      </c>
      <c r="N1141">
        <v>1</v>
      </c>
      <c r="O1141">
        <v>1</v>
      </c>
      <c r="P1141">
        <v>0</v>
      </c>
      <c r="Q1141">
        <v>1</v>
      </c>
      <c r="R1141">
        <v>1</v>
      </c>
      <c r="S1141">
        <v>8</v>
      </c>
      <c r="T1141">
        <v>50</v>
      </c>
    </row>
    <row r="1142" spans="1:20" x14ac:dyDescent="0.35">
      <c r="A1142" s="2" t="s">
        <v>1464</v>
      </c>
      <c r="B1142" t="s">
        <v>1340</v>
      </c>
      <c r="C1142" t="s">
        <v>1465</v>
      </c>
      <c r="D1142" t="s">
        <v>1341</v>
      </c>
      <c r="E1142" t="s">
        <v>23</v>
      </c>
      <c r="F1142" t="s">
        <v>24</v>
      </c>
      <c r="G1142" t="s">
        <v>34</v>
      </c>
      <c r="H1142">
        <v>180</v>
      </c>
      <c r="I1142">
        <v>18</v>
      </c>
      <c r="J1142">
        <v>1</v>
      </c>
      <c r="K1142">
        <v>1</v>
      </c>
      <c r="L1142">
        <v>0</v>
      </c>
      <c r="M1142">
        <v>0</v>
      </c>
      <c r="N1142">
        <v>0</v>
      </c>
      <c r="O1142">
        <v>1</v>
      </c>
      <c r="P1142">
        <v>0</v>
      </c>
      <c r="Q1142">
        <v>5</v>
      </c>
      <c r="R1142">
        <v>0</v>
      </c>
      <c r="S1142">
        <v>7</v>
      </c>
      <c r="T1142">
        <v>26</v>
      </c>
    </row>
    <row r="1143" spans="1:20" x14ac:dyDescent="0.35">
      <c r="A1143" s="2" t="s">
        <v>1464</v>
      </c>
      <c r="B1143" t="s">
        <v>1074</v>
      </c>
      <c r="C1143" t="s">
        <v>1465</v>
      </c>
      <c r="D1143" t="s">
        <v>1075</v>
      </c>
      <c r="E1143" t="s">
        <v>23</v>
      </c>
      <c r="F1143" t="s">
        <v>24</v>
      </c>
      <c r="G1143" t="s">
        <v>34</v>
      </c>
      <c r="H1143">
        <v>180</v>
      </c>
      <c r="I1143">
        <v>126</v>
      </c>
      <c r="J1143">
        <v>1</v>
      </c>
      <c r="K1143">
        <v>4</v>
      </c>
      <c r="L1143">
        <v>0</v>
      </c>
      <c r="M1143">
        <v>0</v>
      </c>
      <c r="N1143">
        <v>1</v>
      </c>
      <c r="O1143">
        <v>0</v>
      </c>
      <c r="P1143">
        <v>0</v>
      </c>
      <c r="Q1143">
        <v>1</v>
      </c>
      <c r="R1143">
        <v>2</v>
      </c>
      <c r="S1143">
        <v>8</v>
      </c>
      <c r="T1143">
        <v>135</v>
      </c>
    </row>
    <row r="1144" spans="1:20" x14ac:dyDescent="0.35">
      <c r="A1144" s="2" t="s">
        <v>1464</v>
      </c>
      <c r="B1144" t="s">
        <v>1466</v>
      </c>
      <c r="C1144" t="s">
        <v>1465</v>
      </c>
      <c r="D1144" t="s">
        <v>1467</v>
      </c>
      <c r="E1144" t="s">
        <v>23</v>
      </c>
      <c r="F1144" t="s">
        <v>24</v>
      </c>
      <c r="G1144" t="s">
        <v>34</v>
      </c>
      <c r="H1144">
        <v>180</v>
      </c>
      <c r="I1144">
        <v>52</v>
      </c>
      <c r="J1144">
        <v>0</v>
      </c>
      <c r="K1144">
        <v>2</v>
      </c>
      <c r="L1144">
        <v>0</v>
      </c>
      <c r="M1144">
        <v>0</v>
      </c>
      <c r="N1144">
        <v>1</v>
      </c>
      <c r="O1144">
        <v>1</v>
      </c>
      <c r="P1144">
        <v>0</v>
      </c>
      <c r="Q1144">
        <v>2</v>
      </c>
      <c r="R1144">
        <v>2</v>
      </c>
      <c r="S1144">
        <v>8</v>
      </c>
      <c r="T1144">
        <v>60</v>
      </c>
    </row>
    <row r="1145" spans="1:20" x14ac:dyDescent="0.35">
      <c r="A1145" s="2" t="s">
        <v>1468</v>
      </c>
      <c r="B1145" t="s">
        <v>1469</v>
      </c>
      <c r="C1145" t="s">
        <v>1470</v>
      </c>
      <c r="D1145" t="s">
        <v>1471</v>
      </c>
      <c r="E1145" t="s">
        <v>23</v>
      </c>
      <c r="F1145" t="s">
        <v>24</v>
      </c>
      <c r="G1145" t="s">
        <v>145</v>
      </c>
      <c r="H1145">
        <v>180</v>
      </c>
      <c r="I1145">
        <v>15</v>
      </c>
      <c r="J1145">
        <v>2</v>
      </c>
      <c r="K1145">
        <v>8</v>
      </c>
      <c r="L1145">
        <v>0</v>
      </c>
      <c r="M1145">
        <v>0</v>
      </c>
      <c r="N1145">
        <v>1</v>
      </c>
      <c r="O1145">
        <v>3</v>
      </c>
      <c r="P1145">
        <v>0</v>
      </c>
      <c r="Q1145">
        <v>4</v>
      </c>
      <c r="R1145">
        <v>2</v>
      </c>
      <c r="S1145">
        <v>18</v>
      </c>
      <c r="T1145">
        <v>35</v>
      </c>
    </row>
    <row r="1146" spans="1:20" x14ac:dyDescent="0.35">
      <c r="A1146" s="2" t="s">
        <v>1468</v>
      </c>
      <c r="B1146" t="s">
        <v>1472</v>
      </c>
      <c r="C1146" t="s">
        <v>1470</v>
      </c>
      <c r="D1146" t="s">
        <v>1473</v>
      </c>
      <c r="E1146" t="s">
        <v>23</v>
      </c>
      <c r="F1146" t="s">
        <v>24</v>
      </c>
      <c r="G1146" t="s">
        <v>34</v>
      </c>
      <c r="H1146">
        <v>180</v>
      </c>
      <c r="I1146">
        <v>70</v>
      </c>
      <c r="J1146">
        <v>1</v>
      </c>
      <c r="K1146">
        <v>1</v>
      </c>
      <c r="L1146">
        <v>0</v>
      </c>
      <c r="M1146">
        <v>0</v>
      </c>
      <c r="N1146">
        <v>0</v>
      </c>
      <c r="O1146">
        <v>1</v>
      </c>
      <c r="P1146">
        <v>0</v>
      </c>
      <c r="Q1146">
        <v>0</v>
      </c>
      <c r="R1146">
        <v>2</v>
      </c>
      <c r="S1146">
        <v>4</v>
      </c>
      <c r="T1146">
        <v>75</v>
      </c>
    </row>
    <row r="1147" spans="1:20" x14ac:dyDescent="0.35">
      <c r="A1147" s="2" t="s">
        <v>1468</v>
      </c>
      <c r="B1147" t="s">
        <v>1474</v>
      </c>
      <c r="C1147" t="s">
        <v>1470</v>
      </c>
      <c r="D1147" t="s">
        <v>1475</v>
      </c>
      <c r="E1147" t="s">
        <v>23</v>
      </c>
      <c r="F1147" t="s">
        <v>24</v>
      </c>
      <c r="G1147" t="s">
        <v>34</v>
      </c>
      <c r="H1147">
        <v>180</v>
      </c>
      <c r="I1147">
        <v>55</v>
      </c>
      <c r="J1147">
        <v>0</v>
      </c>
      <c r="K1147">
        <v>1</v>
      </c>
      <c r="L1147">
        <v>0</v>
      </c>
      <c r="M1147">
        <v>0</v>
      </c>
      <c r="N1147">
        <v>1</v>
      </c>
      <c r="O1147">
        <v>1</v>
      </c>
      <c r="P1147">
        <v>0</v>
      </c>
      <c r="Q1147">
        <v>1</v>
      </c>
      <c r="R1147">
        <v>1</v>
      </c>
      <c r="S1147">
        <v>5</v>
      </c>
      <c r="T1147">
        <v>60</v>
      </c>
    </row>
    <row r="1148" spans="1:20" x14ac:dyDescent="0.35">
      <c r="A1148" s="2" t="s">
        <v>1468</v>
      </c>
      <c r="B1148" t="s">
        <v>359</v>
      </c>
      <c r="C1148" t="s">
        <v>1470</v>
      </c>
      <c r="D1148" t="s">
        <v>360</v>
      </c>
      <c r="E1148" t="s">
        <v>23</v>
      </c>
      <c r="F1148" t="s">
        <v>24</v>
      </c>
      <c r="G1148" t="s">
        <v>34</v>
      </c>
      <c r="H1148">
        <v>180</v>
      </c>
      <c r="I1148">
        <v>25</v>
      </c>
      <c r="J1148">
        <v>1</v>
      </c>
      <c r="K1148">
        <v>3</v>
      </c>
      <c r="L1148">
        <v>0</v>
      </c>
      <c r="M1148">
        <v>0</v>
      </c>
      <c r="N1148">
        <v>1</v>
      </c>
      <c r="O1148">
        <v>4</v>
      </c>
      <c r="P1148">
        <v>0</v>
      </c>
      <c r="Q1148">
        <v>4</v>
      </c>
      <c r="R1148">
        <v>2</v>
      </c>
      <c r="S1148">
        <v>14</v>
      </c>
      <c r="T1148">
        <v>40</v>
      </c>
    </row>
    <row r="1149" spans="1:20" x14ac:dyDescent="0.35">
      <c r="A1149" s="2" t="s">
        <v>1468</v>
      </c>
      <c r="B1149" t="s">
        <v>164</v>
      </c>
      <c r="C1149" t="s">
        <v>1470</v>
      </c>
      <c r="D1149" t="s">
        <v>165</v>
      </c>
      <c r="E1149" t="s">
        <v>23</v>
      </c>
      <c r="F1149" t="s">
        <v>24</v>
      </c>
      <c r="G1149" t="s">
        <v>34</v>
      </c>
      <c r="H1149">
        <v>180</v>
      </c>
      <c r="I1149">
        <v>12</v>
      </c>
      <c r="J1149">
        <v>0</v>
      </c>
      <c r="K1149">
        <v>2</v>
      </c>
      <c r="L1149">
        <v>0</v>
      </c>
      <c r="M1149">
        <v>0</v>
      </c>
      <c r="N1149">
        <v>1</v>
      </c>
      <c r="O1149">
        <v>2</v>
      </c>
      <c r="P1149">
        <v>0</v>
      </c>
      <c r="Q1149">
        <v>2</v>
      </c>
      <c r="R1149">
        <v>1</v>
      </c>
      <c r="S1149">
        <v>8</v>
      </c>
      <c r="T1149">
        <v>20</v>
      </c>
    </row>
    <row r="1150" spans="1:20" x14ac:dyDescent="0.35">
      <c r="A1150" s="2" t="s">
        <v>1468</v>
      </c>
      <c r="B1150" t="s">
        <v>168</v>
      </c>
      <c r="C1150" t="s">
        <v>1470</v>
      </c>
      <c r="D1150" t="s">
        <v>169</v>
      </c>
      <c r="E1150" t="s">
        <v>23</v>
      </c>
      <c r="F1150" t="s">
        <v>24</v>
      </c>
      <c r="G1150" t="s">
        <v>34</v>
      </c>
      <c r="H1150">
        <v>180</v>
      </c>
      <c r="I1150">
        <v>25</v>
      </c>
      <c r="J1150">
        <v>0</v>
      </c>
      <c r="K1150">
        <v>2</v>
      </c>
      <c r="L1150">
        <v>0</v>
      </c>
      <c r="M1150">
        <v>0</v>
      </c>
      <c r="N1150">
        <v>1</v>
      </c>
      <c r="O1150">
        <v>5</v>
      </c>
      <c r="P1150">
        <v>0</v>
      </c>
      <c r="Q1150">
        <v>4</v>
      </c>
      <c r="R1150">
        <v>3</v>
      </c>
      <c r="S1150">
        <v>15</v>
      </c>
      <c r="T1150">
        <v>40</v>
      </c>
    </row>
    <row r="1151" spans="1:20" x14ac:dyDescent="0.35">
      <c r="A1151" s="2" t="s">
        <v>1468</v>
      </c>
      <c r="B1151" t="s">
        <v>363</v>
      </c>
      <c r="C1151" t="s">
        <v>1470</v>
      </c>
      <c r="D1151" t="s">
        <v>171</v>
      </c>
      <c r="E1151" t="s">
        <v>23</v>
      </c>
      <c r="F1151" t="s">
        <v>24</v>
      </c>
      <c r="G1151" t="s">
        <v>34</v>
      </c>
      <c r="H1151">
        <v>180</v>
      </c>
      <c r="I1151">
        <v>20</v>
      </c>
      <c r="J1151">
        <v>2</v>
      </c>
      <c r="K1151">
        <v>8</v>
      </c>
      <c r="L1151">
        <v>0</v>
      </c>
      <c r="M1151">
        <v>0</v>
      </c>
      <c r="N1151">
        <v>2</v>
      </c>
      <c r="O1151">
        <v>6</v>
      </c>
      <c r="P1151">
        <v>0</v>
      </c>
      <c r="Q1151">
        <v>6</v>
      </c>
      <c r="R1151">
        <v>3</v>
      </c>
      <c r="S1151">
        <v>25</v>
      </c>
      <c r="T1151">
        <v>47</v>
      </c>
    </row>
    <row r="1152" spans="1:20" x14ac:dyDescent="0.35">
      <c r="A1152" s="2" t="s">
        <v>1468</v>
      </c>
      <c r="B1152" t="s">
        <v>1020</v>
      </c>
      <c r="C1152" t="s">
        <v>1470</v>
      </c>
      <c r="D1152" t="s">
        <v>1021</v>
      </c>
      <c r="E1152" t="s">
        <v>23</v>
      </c>
      <c r="F1152" t="s">
        <v>24</v>
      </c>
      <c r="G1152" t="s">
        <v>145</v>
      </c>
      <c r="H1152">
        <v>180</v>
      </c>
      <c r="I1152">
        <v>10</v>
      </c>
      <c r="J1152">
        <v>0</v>
      </c>
      <c r="K1152">
        <v>2</v>
      </c>
      <c r="L1152">
        <v>0</v>
      </c>
      <c r="M1152">
        <v>0</v>
      </c>
      <c r="N1152">
        <v>1</v>
      </c>
      <c r="O1152">
        <v>0</v>
      </c>
      <c r="P1152">
        <v>0</v>
      </c>
      <c r="Q1152">
        <v>6</v>
      </c>
      <c r="R1152">
        <v>1</v>
      </c>
      <c r="S1152">
        <v>10</v>
      </c>
      <c r="T1152">
        <v>20</v>
      </c>
    </row>
    <row r="1153" spans="1:20" x14ac:dyDescent="0.35">
      <c r="A1153" s="2" t="s">
        <v>1468</v>
      </c>
      <c r="B1153" t="s">
        <v>88</v>
      </c>
      <c r="C1153" t="s">
        <v>1470</v>
      </c>
      <c r="D1153" t="s">
        <v>90</v>
      </c>
      <c r="E1153" t="s">
        <v>23</v>
      </c>
      <c r="F1153" t="s">
        <v>24</v>
      </c>
      <c r="G1153" t="s">
        <v>34</v>
      </c>
      <c r="H1153">
        <v>180</v>
      </c>
      <c r="I1153">
        <v>148</v>
      </c>
      <c r="J1153">
        <v>1</v>
      </c>
      <c r="K1153">
        <v>2</v>
      </c>
      <c r="L1153">
        <v>0</v>
      </c>
      <c r="M1153">
        <v>0</v>
      </c>
      <c r="N1153">
        <v>1</v>
      </c>
      <c r="O1153">
        <v>2</v>
      </c>
      <c r="P1153">
        <v>0</v>
      </c>
      <c r="Q1153">
        <v>0</v>
      </c>
      <c r="R1153">
        <v>2</v>
      </c>
      <c r="S1153">
        <v>7</v>
      </c>
      <c r="T1153">
        <v>156</v>
      </c>
    </row>
    <row r="1154" spans="1:20" x14ac:dyDescent="0.35">
      <c r="A1154" s="2" t="s">
        <v>1468</v>
      </c>
      <c r="B1154" t="s">
        <v>172</v>
      </c>
      <c r="C1154" t="s">
        <v>1470</v>
      </c>
      <c r="D1154" t="s">
        <v>173</v>
      </c>
      <c r="E1154" t="s">
        <v>23</v>
      </c>
      <c r="F1154" t="s">
        <v>24</v>
      </c>
      <c r="G1154" t="s">
        <v>34</v>
      </c>
      <c r="H1154">
        <v>180</v>
      </c>
      <c r="I1154">
        <v>30</v>
      </c>
      <c r="J1154">
        <v>0</v>
      </c>
      <c r="K1154">
        <v>2</v>
      </c>
      <c r="L1154">
        <v>0</v>
      </c>
      <c r="M1154">
        <v>0</v>
      </c>
      <c r="N1154">
        <v>1</v>
      </c>
      <c r="O1154">
        <v>4</v>
      </c>
      <c r="P1154">
        <v>0</v>
      </c>
      <c r="Q1154">
        <v>3</v>
      </c>
      <c r="R1154">
        <v>2</v>
      </c>
      <c r="S1154">
        <v>12</v>
      </c>
      <c r="T1154">
        <v>42</v>
      </c>
    </row>
    <row r="1155" spans="1:20" x14ac:dyDescent="0.35">
      <c r="A1155" s="2" t="s">
        <v>1468</v>
      </c>
      <c r="B1155" t="s">
        <v>1476</v>
      </c>
      <c r="C1155" t="s">
        <v>1470</v>
      </c>
      <c r="D1155" t="s">
        <v>1477</v>
      </c>
      <c r="E1155" t="s">
        <v>23</v>
      </c>
      <c r="F1155" t="s">
        <v>24</v>
      </c>
      <c r="G1155" t="s">
        <v>34</v>
      </c>
      <c r="H1155">
        <v>180</v>
      </c>
      <c r="I1155">
        <v>20</v>
      </c>
      <c r="J1155">
        <v>0</v>
      </c>
      <c r="K1155">
        <v>3</v>
      </c>
      <c r="L1155">
        <v>0</v>
      </c>
      <c r="M1155">
        <v>0</v>
      </c>
      <c r="N1155">
        <v>2</v>
      </c>
      <c r="O1155">
        <v>0</v>
      </c>
      <c r="P1155">
        <v>0</v>
      </c>
      <c r="Q1155">
        <v>3</v>
      </c>
      <c r="R1155">
        <v>2</v>
      </c>
      <c r="S1155">
        <v>10</v>
      </c>
      <c r="T1155">
        <v>30</v>
      </c>
    </row>
    <row r="1156" spans="1:20" x14ac:dyDescent="0.35">
      <c r="A1156" s="2" t="s">
        <v>1478</v>
      </c>
      <c r="B1156" t="s">
        <v>373</v>
      </c>
      <c r="C1156" t="s">
        <v>1479</v>
      </c>
      <c r="D1156" t="s">
        <v>375</v>
      </c>
      <c r="E1156" t="s">
        <v>23</v>
      </c>
      <c r="F1156" t="s">
        <v>24</v>
      </c>
      <c r="G1156" t="s">
        <v>34</v>
      </c>
      <c r="H1156">
        <v>180</v>
      </c>
      <c r="I1156">
        <v>25</v>
      </c>
      <c r="J1156">
        <v>0</v>
      </c>
      <c r="K1156">
        <v>2</v>
      </c>
      <c r="L1156">
        <v>0</v>
      </c>
      <c r="M1156">
        <v>0</v>
      </c>
      <c r="N1156">
        <v>0</v>
      </c>
      <c r="O1156">
        <v>1</v>
      </c>
      <c r="P1156">
        <v>0</v>
      </c>
      <c r="Q1156">
        <v>1</v>
      </c>
      <c r="R1156">
        <v>1</v>
      </c>
      <c r="S1156">
        <v>5</v>
      </c>
      <c r="T1156">
        <v>30</v>
      </c>
    </row>
    <row r="1157" spans="1:20" x14ac:dyDescent="0.35">
      <c r="A1157" s="2" t="s">
        <v>1478</v>
      </c>
      <c r="B1157" t="s">
        <v>956</v>
      </c>
      <c r="C1157" t="s">
        <v>1479</v>
      </c>
      <c r="D1157" t="s">
        <v>958</v>
      </c>
      <c r="E1157" t="s">
        <v>23</v>
      </c>
      <c r="F1157" t="s">
        <v>24</v>
      </c>
      <c r="G1157" t="s">
        <v>34</v>
      </c>
      <c r="H1157">
        <v>180</v>
      </c>
      <c r="I1157">
        <v>69</v>
      </c>
      <c r="J1157">
        <v>1</v>
      </c>
      <c r="K1157">
        <v>2</v>
      </c>
      <c r="L1157">
        <v>0</v>
      </c>
      <c r="M1157">
        <v>0</v>
      </c>
      <c r="N1157">
        <v>1</v>
      </c>
      <c r="O1157">
        <v>2</v>
      </c>
      <c r="P1157">
        <v>0</v>
      </c>
      <c r="Q1157">
        <v>1</v>
      </c>
      <c r="R1157">
        <v>2</v>
      </c>
      <c r="S1157">
        <v>8</v>
      </c>
      <c r="T1157">
        <v>78</v>
      </c>
    </row>
    <row r="1158" spans="1:20" x14ac:dyDescent="0.35">
      <c r="A1158" s="2" t="s">
        <v>1478</v>
      </c>
      <c r="B1158" t="s">
        <v>1480</v>
      </c>
      <c r="C1158" t="s">
        <v>1479</v>
      </c>
      <c r="D1158" t="s">
        <v>1481</v>
      </c>
      <c r="E1158" t="s">
        <v>23</v>
      </c>
      <c r="F1158" t="s">
        <v>24</v>
      </c>
      <c r="G1158" t="s">
        <v>34</v>
      </c>
      <c r="H1158">
        <v>180</v>
      </c>
      <c r="I1158">
        <v>36</v>
      </c>
      <c r="J1158">
        <v>0</v>
      </c>
      <c r="K1158">
        <v>2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1</v>
      </c>
      <c r="R1158">
        <v>1</v>
      </c>
      <c r="S1158">
        <v>4</v>
      </c>
      <c r="T1158">
        <v>40</v>
      </c>
    </row>
    <row r="1159" spans="1:20" x14ac:dyDescent="0.35">
      <c r="A1159" s="2" t="s">
        <v>1478</v>
      </c>
      <c r="B1159" t="s">
        <v>877</v>
      </c>
      <c r="C1159" t="s">
        <v>1479</v>
      </c>
      <c r="D1159" t="s">
        <v>878</v>
      </c>
      <c r="E1159" t="s">
        <v>23</v>
      </c>
      <c r="F1159" t="s">
        <v>24</v>
      </c>
      <c r="G1159" t="s">
        <v>34</v>
      </c>
      <c r="H1159">
        <v>180</v>
      </c>
      <c r="I1159">
        <v>53</v>
      </c>
      <c r="J1159">
        <v>1</v>
      </c>
      <c r="K1159">
        <v>3</v>
      </c>
      <c r="L1159">
        <v>0</v>
      </c>
      <c r="M1159">
        <v>0</v>
      </c>
      <c r="N1159">
        <v>1</v>
      </c>
      <c r="O1159">
        <v>2</v>
      </c>
      <c r="P1159">
        <v>0</v>
      </c>
      <c r="Q1159">
        <v>3</v>
      </c>
      <c r="R1159">
        <v>2</v>
      </c>
      <c r="S1159">
        <v>11</v>
      </c>
      <c r="T1159">
        <v>65</v>
      </c>
    </row>
    <row r="1160" spans="1:20" x14ac:dyDescent="0.35">
      <c r="A1160" s="2" t="s">
        <v>1478</v>
      </c>
      <c r="B1160" t="s">
        <v>79</v>
      </c>
      <c r="C1160" t="s">
        <v>1479</v>
      </c>
      <c r="D1160" t="s">
        <v>80</v>
      </c>
      <c r="E1160" t="s">
        <v>23</v>
      </c>
      <c r="F1160" t="s">
        <v>24</v>
      </c>
      <c r="G1160" t="s">
        <v>34</v>
      </c>
      <c r="H1160">
        <v>180</v>
      </c>
      <c r="I1160">
        <v>48</v>
      </c>
      <c r="J1160">
        <v>0</v>
      </c>
      <c r="K1160">
        <v>2</v>
      </c>
      <c r="L1160">
        <v>0</v>
      </c>
      <c r="M1160">
        <v>0</v>
      </c>
      <c r="N1160">
        <v>1</v>
      </c>
      <c r="O1160">
        <v>2</v>
      </c>
      <c r="P1160">
        <v>0</v>
      </c>
      <c r="Q1160">
        <v>1</v>
      </c>
      <c r="R1160">
        <v>1</v>
      </c>
      <c r="S1160">
        <v>7</v>
      </c>
      <c r="T1160">
        <v>55</v>
      </c>
    </row>
    <row r="1161" spans="1:20" x14ac:dyDescent="0.35">
      <c r="A1161" s="2" t="s">
        <v>1478</v>
      </c>
      <c r="B1161" t="s">
        <v>176</v>
      </c>
      <c r="C1161" t="s">
        <v>1479</v>
      </c>
      <c r="D1161" t="s">
        <v>177</v>
      </c>
      <c r="E1161" t="s">
        <v>23</v>
      </c>
      <c r="F1161" t="s">
        <v>24</v>
      </c>
      <c r="G1161" t="s">
        <v>34</v>
      </c>
      <c r="H1161">
        <v>180</v>
      </c>
      <c r="I1161">
        <v>71</v>
      </c>
      <c r="J1161">
        <v>0</v>
      </c>
      <c r="K1161">
        <v>3</v>
      </c>
      <c r="L1161">
        <v>0</v>
      </c>
      <c r="M1161">
        <v>0</v>
      </c>
      <c r="N1161">
        <v>1</v>
      </c>
      <c r="O1161">
        <v>0</v>
      </c>
      <c r="P1161">
        <v>0</v>
      </c>
      <c r="Q1161">
        <v>2</v>
      </c>
      <c r="R1161">
        <v>3</v>
      </c>
      <c r="S1161">
        <v>9</v>
      </c>
      <c r="T1161">
        <v>80</v>
      </c>
    </row>
    <row r="1162" spans="1:20" x14ac:dyDescent="0.35">
      <c r="A1162" s="2" t="s">
        <v>1478</v>
      </c>
      <c r="B1162" t="s">
        <v>1030</v>
      </c>
      <c r="C1162" t="s">
        <v>1479</v>
      </c>
      <c r="D1162" t="s">
        <v>1031</v>
      </c>
      <c r="E1162" t="s">
        <v>23</v>
      </c>
      <c r="F1162" t="s">
        <v>24</v>
      </c>
      <c r="G1162" t="s">
        <v>34</v>
      </c>
      <c r="H1162">
        <v>180</v>
      </c>
      <c r="I1162">
        <v>60</v>
      </c>
      <c r="J1162">
        <v>3</v>
      </c>
      <c r="K1162">
        <v>1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0</v>
      </c>
      <c r="R1162">
        <v>1</v>
      </c>
      <c r="S1162">
        <v>2</v>
      </c>
      <c r="T1162">
        <v>65</v>
      </c>
    </row>
    <row r="1163" spans="1:20" x14ac:dyDescent="0.35">
      <c r="A1163" s="2" t="s">
        <v>1478</v>
      </c>
      <c r="B1163" t="s">
        <v>987</v>
      </c>
      <c r="C1163" t="s">
        <v>1479</v>
      </c>
      <c r="D1163" t="s">
        <v>988</v>
      </c>
      <c r="E1163" t="s">
        <v>23</v>
      </c>
      <c r="F1163" t="s">
        <v>24</v>
      </c>
      <c r="G1163" t="s">
        <v>34</v>
      </c>
      <c r="H1163">
        <v>180</v>
      </c>
      <c r="I1163">
        <v>39</v>
      </c>
      <c r="J1163">
        <v>1</v>
      </c>
      <c r="K1163">
        <v>4</v>
      </c>
      <c r="L1163">
        <v>0</v>
      </c>
      <c r="M1163">
        <v>0</v>
      </c>
      <c r="N1163">
        <v>1</v>
      </c>
      <c r="O1163">
        <v>0</v>
      </c>
      <c r="P1163">
        <v>0</v>
      </c>
      <c r="Q1163">
        <v>3</v>
      </c>
      <c r="R1163">
        <v>2</v>
      </c>
      <c r="S1163">
        <v>10</v>
      </c>
      <c r="T1163">
        <v>50</v>
      </c>
    </row>
    <row r="1164" spans="1:20" x14ac:dyDescent="0.35">
      <c r="A1164" s="2" t="s">
        <v>1478</v>
      </c>
      <c r="B1164" t="s">
        <v>885</v>
      </c>
      <c r="C1164" t="s">
        <v>1479</v>
      </c>
      <c r="D1164" t="s">
        <v>886</v>
      </c>
      <c r="E1164" t="s">
        <v>23</v>
      </c>
      <c r="F1164" t="s">
        <v>24</v>
      </c>
      <c r="G1164" t="s">
        <v>34</v>
      </c>
      <c r="H1164">
        <v>180</v>
      </c>
      <c r="I1164">
        <v>72</v>
      </c>
      <c r="J1164">
        <v>1</v>
      </c>
      <c r="K1164">
        <v>4</v>
      </c>
      <c r="L1164">
        <v>0</v>
      </c>
      <c r="M1164">
        <v>0</v>
      </c>
      <c r="N1164">
        <v>1</v>
      </c>
      <c r="O1164">
        <v>0</v>
      </c>
      <c r="P1164">
        <v>0</v>
      </c>
      <c r="Q1164">
        <v>1</v>
      </c>
      <c r="R1164">
        <v>1</v>
      </c>
      <c r="S1164">
        <v>7</v>
      </c>
      <c r="T1164">
        <v>80</v>
      </c>
    </row>
    <row r="1165" spans="1:20" x14ac:dyDescent="0.35">
      <c r="A1165" s="2" t="s">
        <v>1478</v>
      </c>
      <c r="B1165" t="s">
        <v>81</v>
      </c>
      <c r="C1165" t="s">
        <v>1479</v>
      </c>
      <c r="D1165" t="s">
        <v>82</v>
      </c>
      <c r="E1165" t="s">
        <v>23</v>
      </c>
      <c r="F1165" t="s">
        <v>24</v>
      </c>
      <c r="G1165" t="s">
        <v>145</v>
      </c>
      <c r="H1165">
        <v>180</v>
      </c>
      <c r="I1165">
        <v>46</v>
      </c>
      <c r="J1165">
        <v>0</v>
      </c>
      <c r="K1165">
        <v>5</v>
      </c>
      <c r="L1165">
        <v>0</v>
      </c>
      <c r="M1165">
        <v>0</v>
      </c>
      <c r="N1165">
        <v>1</v>
      </c>
      <c r="O1165">
        <v>2</v>
      </c>
      <c r="P1165">
        <v>0</v>
      </c>
      <c r="Q1165">
        <v>2</v>
      </c>
      <c r="R1165">
        <v>2</v>
      </c>
      <c r="S1165">
        <v>12</v>
      </c>
      <c r="T1165">
        <v>58</v>
      </c>
    </row>
    <row r="1166" spans="1:20" x14ac:dyDescent="0.35">
      <c r="A1166" s="2" t="s">
        <v>1478</v>
      </c>
      <c r="B1166" t="s">
        <v>1482</v>
      </c>
      <c r="C1166" t="s">
        <v>1479</v>
      </c>
      <c r="D1166" t="s">
        <v>1483</v>
      </c>
      <c r="E1166" t="s">
        <v>23</v>
      </c>
      <c r="F1166" t="s">
        <v>24</v>
      </c>
      <c r="G1166" t="s">
        <v>34</v>
      </c>
      <c r="H1166">
        <v>180</v>
      </c>
      <c r="I1166">
        <v>20</v>
      </c>
      <c r="J1166">
        <v>0</v>
      </c>
      <c r="K1166">
        <v>1</v>
      </c>
      <c r="L1166">
        <v>0</v>
      </c>
      <c r="M1166">
        <v>0</v>
      </c>
      <c r="N1166">
        <v>0</v>
      </c>
      <c r="O1166">
        <v>0</v>
      </c>
      <c r="P1166">
        <v>0</v>
      </c>
      <c r="Q1166">
        <v>2</v>
      </c>
      <c r="R1166">
        <v>2</v>
      </c>
      <c r="S1166">
        <v>5</v>
      </c>
      <c r="T1166">
        <v>25</v>
      </c>
    </row>
    <row r="1167" spans="1:20" x14ac:dyDescent="0.35">
      <c r="A1167" s="2" t="s">
        <v>1478</v>
      </c>
      <c r="B1167" t="s">
        <v>97</v>
      </c>
      <c r="C1167" t="s">
        <v>1479</v>
      </c>
      <c r="D1167" t="s">
        <v>98</v>
      </c>
      <c r="E1167" t="s">
        <v>23</v>
      </c>
      <c r="F1167" t="s">
        <v>24</v>
      </c>
      <c r="G1167" t="s">
        <v>34</v>
      </c>
      <c r="H1167">
        <v>180</v>
      </c>
      <c r="I1167">
        <v>57</v>
      </c>
      <c r="J1167">
        <v>0</v>
      </c>
      <c r="K1167">
        <v>2</v>
      </c>
      <c r="L1167">
        <v>0</v>
      </c>
      <c r="M1167">
        <v>0</v>
      </c>
      <c r="N1167">
        <v>1</v>
      </c>
      <c r="O1167">
        <v>2</v>
      </c>
      <c r="P1167">
        <v>0</v>
      </c>
      <c r="Q1167">
        <v>2</v>
      </c>
      <c r="R1167">
        <v>1</v>
      </c>
      <c r="S1167">
        <v>8</v>
      </c>
      <c r="T1167">
        <v>65</v>
      </c>
    </row>
    <row r="1168" spans="1:20" x14ac:dyDescent="0.35">
      <c r="A1168" s="2" t="s">
        <v>1484</v>
      </c>
      <c r="B1168" t="s">
        <v>20</v>
      </c>
      <c r="C1168" t="s">
        <v>1485</v>
      </c>
      <c r="D1168" t="s">
        <v>22</v>
      </c>
      <c r="E1168" t="s">
        <v>23</v>
      </c>
      <c r="F1168" t="s">
        <v>24</v>
      </c>
      <c r="G1168" t="s">
        <v>25</v>
      </c>
      <c r="H1168">
        <v>240</v>
      </c>
      <c r="I1168">
        <v>95</v>
      </c>
      <c r="J1168">
        <v>1</v>
      </c>
      <c r="K1168">
        <v>4</v>
      </c>
      <c r="L1168">
        <v>0</v>
      </c>
      <c r="M1168">
        <v>6</v>
      </c>
      <c r="N1168">
        <v>1</v>
      </c>
      <c r="O1168">
        <v>0</v>
      </c>
      <c r="P1168">
        <v>0</v>
      </c>
      <c r="Q1168">
        <v>2</v>
      </c>
      <c r="R1168">
        <v>1</v>
      </c>
      <c r="S1168">
        <v>14</v>
      </c>
      <c r="T1168">
        <v>110</v>
      </c>
    </row>
    <row r="1170" spans="9:20" x14ac:dyDescent="0.35">
      <c r="I1170" s="3">
        <f>SUM(RGA___Mainfile[Vagas RGA])</f>
        <v>55956</v>
      </c>
      <c r="J1170" s="3">
        <f>SUM(RGA___Mainfile[Vagas RE])</f>
        <v>2478</v>
      </c>
      <c r="K1170" s="3">
        <f>SUM(RGA___Mainfile[Vagas M23])</f>
        <v>4544</v>
      </c>
      <c r="L1170" s="3">
        <f>SUM(RGA___Mainfile[Vagas
TDET])</f>
        <v>265</v>
      </c>
      <c r="M1170" s="3">
        <f>SUM(RGA___Mainfile[Vagas TDTSP])</f>
        <v>1336</v>
      </c>
      <c r="N1170" s="3">
        <f>SUM(RGA___Mainfile[Vagas TOCS])</f>
        <v>1688</v>
      </c>
      <c r="O1170" s="3">
        <f>SUM(RGA___Mainfile[Vagas TCDC])</f>
        <v>1144</v>
      </c>
      <c r="P1170" s="3">
        <f>SUM(RGA___Mainfile[Vagas LicMed])</f>
        <v>326</v>
      </c>
      <c r="Q1170" s="3">
        <f>SUM(RGA___Mainfile[Vagas EI])</f>
        <v>6037</v>
      </c>
      <c r="R1170" s="3">
        <f>SUM(RGA___Mainfile[Vagas MPIC])</f>
        <v>3044</v>
      </c>
      <c r="S1170" s="3">
        <f>SUM(RGA___Mainfile[Total Vagas CE
2025/2026])</f>
        <v>18384</v>
      </c>
      <c r="T1170" s="3">
        <f>SUM(RGA___Mainfile[Total Vagas
(CNA+CL+RE+CE)])</f>
        <v>76818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55C1B-BFDD-4B32-9D48-837554BB793D}">
  <sheetPr codeName="Folha2"/>
  <dimension ref="A1:S446"/>
  <sheetViews>
    <sheetView tabSelected="1" zoomScale="90" zoomScaleNormal="90" workbookViewId="0">
      <pane ySplit="1" topLeftCell="A442" activePane="bottomLeft" state="frozen"/>
      <selection pane="bottomLeft" activeCell="B443" sqref="B443:E445"/>
    </sheetView>
  </sheetViews>
  <sheetFormatPr defaultRowHeight="14.5" x14ac:dyDescent="0.35"/>
  <cols>
    <col min="1" max="1" width="12.54296875" style="1" bestFit="1" customWidth="1"/>
    <col min="2" max="2" width="12.36328125" style="1" bestFit="1" customWidth="1"/>
    <col min="3" max="3" width="80.7265625" style="1" bestFit="1" customWidth="1"/>
    <col min="4" max="4" width="58.6328125" style="1" bestFit="1" customWidth="1"/>
    <col min="5" max="5" width="12.81640625" style="1" bestFit="1" customWidth="1"/>
    <col min="6" max="6" width="12.08984375" style="1" bestFit="1" customWidth="1"/>
    <col min="7" max="7" width="7.1796875" style="1" bestFit="1" customWidth="1"/>
    <col min="8" max="8" width="10.36328125" style="1" customWidth="1"/>
    <col min="9" max="9" width="10.6328125" style="1" bestFit="1" customWidth="1"/>
    <col min="10" max="10" width="12.26953125" style="1" bestFit="1" customWidth="1"/>
    <col min="11" max="11" width="13.36328125" style="1" bestFit="1" customWidth="1"/>
    <col min="12" max="12" width="13.7265625" style="1" bestFit="1" customWidth="1"/>
    <col min="13" max="14" width="12.90625" style="1" bestFit="1" customWidth="1"/>
    <col min="15" max="15" width="14.81640625" style="1" bestFit="1" customWidth="1"/>
    <col min="16" max="16" width="10.08984375" style="1" bestFit="1" customWidth="1"/>
    <col min="17" max="17" width="13.08984375" style="1" bestFit="1" customWidth="1"/>
    <col min="18" max="18" width="25.36328125" style="1" bestFit="1" customWidth="1"/>
    <col min="19" max="19" width="26.1796875" style="1" bestFit="1" customWidth="1"/>
    <col min="20" max="16384" width="8.7265625" style="1"/>
  </cols>
  <sheetData>
    <row r="1" spans="1:19" x14ac:dyDescent="0.35">
      <c r="A1" t="s">
        <v>0</v>
      </c>
      <c r="B1" t="s">
        <v>1</v>
      </c>
      <c r="C1" t="s">
        <v>1949</v>
      </c>
      <c r="D1" t="s">
        <v>2</v>
      </c>
      <c r="E1" t="s">
        <v>3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1486</v>
      </c>
    </row>
    <row r="2" spans="1:19" x14ac:dyDescent="0.35">
      <c r="A2" t="s">
        <v>1487</v>
      </c>
      <c r="B2" t="s">
        <v>1251</v>
      </c>
      <c r="C2" t="s">
        <v>1488</v>
      </c>
      <c r="D2" t="s">
        <v>1253</v>
      </c>
      <c r="E2" t="s">
        <v>23</v>
      </c>
      <c r="F2" t="s">
        <v>564</v>
      </c>
      <c r="G2">
        <v>240</v>
      </c>
      <c r="H2">
        <v>12</v>
      </c>
      <c r="I2">
        <v>1</v>
      </c>
      <c r="J2">
        <v>7</v>
      </c>
      <c r="K2">
        <v>0</v>
      </c>
      <c r="L2">
        <v>2</v>
      </c>
      <c r="M2">
        <v>2</v>
      </c>
      <c r="N2">
        <v>3</v>
      </c>
      <c r="O2">
        <v>0</v>
      </c>
      <c r="P2">
        <v>1</v>
      </c>
      <c r="Q2">
        <v>2</v>
      </c>
      <c r="R2">
        <v>17</v>
      </c>
      <c r="S2">
        <v>30</v>
      </c>
    </row>
    <row r="3" spans="1:19" x14ac:dyDescent="0.35">
      <c r="A3" t="s">
        <v>1487</v>
      </c>
      <c r="B3" t="s">
        <v>1082</v>
      </c>
      <c r="C3" t="s">
        <v>1488</v>
      </c>
      <c r="D3" t="s">
        <v>1083</v>
      </c>
      <c r="E3" t="s">
        <v>23</v>
      </c>
      <c r="F3" t="s">
        <v>34</v>
      </c>
      <c r="G3">
        <v>180</v>
      </c>
      <c r="H3">
        <v>13</v>
      </c>
      <c r="I3">
        <v>1</v>
      </c>
      <c r="J3">
        <v>7</v>
      </c>
      <c r="K3">
        <v>1</v>
      </c>
      <c r="L3">
        <v>1</v>
      </c>
      <c r="M3">
        <v>2</v>
      </c>
      <c r="N3">
        <v>5</v>
      </c>
      <c r="O3">
        <v>0</v>
      </c>
      <c r="P3">
        <v>2</v>
      </c>
      <c r="Q3">
        <v>3</v>
      </c>
      <c r="R3">
        <v>21</v>
      </c>
      <c r="S3">
        <v>35</v>
      </c>
    </row>
    <row r="4" spans="1:19" x14ac:dyDescent="0.35">
      <c r="A4" t="s">
        <v>1487</v>
      </c>
      <c r="B4" t="s">
        <v>172</v>
      </c>
      <c r="C4" t="s">
        <v>1488</v>
      </c>
      <c r="D4" t="s">
        <v>173</v>
      </c>
      <c r="E4" t="s">
        <v>23</v>
      </c>
      <c r="F4" t="s">
        <v>34</v>
      </c>
      <c r="G4">
        <v>180</v>
      </c>
      <c r="H4">
        <v>15</v>
      </c>
      <c r="I4">
        <v>1</v>
      </c>
      <c r="J4">
        <v>6</v>
      </c>
      <c r="K4">
        <v>1</v>
      </c>
      <c r="L4">
        <v>1</v>
      </c>
      <c r="M4">
        <v>2</v>
      </c>
      <c r="N4">
        <v>4</v>
      </c>
      <c r="O4">
        <v>0</v>
      </c>
      <c r="P4">
        <v>2</v>
      </c>
      <c r="Q4">
        <v>3</v>
      </c>
      <c r="R4">
        <v>19</v>
      </c>
      <c r="S4">
        <v>35</v>
      </c>
    </row>
    <row r="5" spans="1:19" x14ac:dyDescent="0.35">
      <c r="A5" t="s">
        <v>1487</v>
      </c>
      <c r="B5" t="s">
        <v>176</v>
      </c>
      <c r="C5" t="s">
        <v>1488</v>
      </c>
      <c r="D5" t="s">
        <v>177</v>
      </c>
      <c r="E5" t="s">
        <v>23</v>
      </c>
      <c r="F5" t="s">
        <v>34</v>
      </c>
      <c r="G5">
        <v>180</v>
      </c>
      <c r="H5">
        <v>15</v>
      </c>
      <c r="I5">
        <v>0</v>
      </c>
      <c r="J5">
        <v>13</v>
      </c>
      <c r="K5">
        <v>0</v>
      </c>
      <c r="L5">
        <v>1</v>
      </c>
      <c r="M5">
        <v>3</v>
      </c>
      <c r="N5">
        <v>4</v>
      </c>
      <c r="O5">
        <v>0</v>
      </c>
      <c r="P5">
        <v>1</v>
      </c>
      <c r="Q5">
        <v>3</v>
      </c>
      <c r="R5">
        <v>25</v>
      </c>
      <c r="S5">
        <v>40</v>
      </c>
    </row>
    <row r="6" spans="1:19" x14ac:dyDescent="0.35">
      <c r="A6" t="s">
        <v>1487</v>
      </c>
      <c r="B6" t="s">
        <v>1489</v>
      </c>
      <c r="C6" t="s">
        <v>1488</v>
      </c>
      <c r="D6" t="s">
        <v>1490</v>
      </c>
      <c r="E6" t="s">
        <v>23</v>
      </c>
      <c r="F6" t="s">
        <v>34</v>
      </c>
      <c r="G6">
        <v>180</v>
      </c>
      <c r="H6">
        <v>10</v>
      </c>
      <c r="I6">
        <v>0</v>
      </c>
      <c r="J6">
        <v>20</v>
      </c>
      <c r="K6">
        <v>0</v>
      </c>
      <c r="L6">
        <v>0</v>
      </c>
      <c r="M6">
        <v>1</v>
      </c>
      <c r="N6">
        <v>2</v>
      </c>
      <c r="O6">
        <v>0</v>
      </c>
      <c r="P6">
        <v>0</v>
      </c>
      <c r="Q6">
        <v>2</v>
      </c>
      <c r="R6">
        <v>25</v>
      </c>
      <c r="S6">
        <v>35</v>
      </c>
    </row>
    <row r="7" spans="1:19" x14ac:dyDescent="0.35">
      <c r="A7" t="s">
        <v>1487</v>
      </c>
      <c r="B7" t="s">
        <v>1491</v>
      </c>
      <c r="C7" t="s">
        <v>1488</v>
      </c>
      <c r="D7" t="s">
        <v>1492</v>
      </c>
      <c r="E7" t="s">
        <v>23</v>
      </c>
      <c r="F7" t="s">
        <v>34</v>
      </c>
      <c r="G7">
        <v>180</v>
      </c>
      <c r="H7">
        <v>10</v>
      </c>
      <c r="I7">
        <v>0</v>
      </c>
      <c r="J7">
        <v>9</v>
      </c>
      <c r="K7">
        <v>1</v>
      </c>
      <c r="L7">
        <v>1</v>
      </c>
      <c r="M7">
        <v>1</v>
      </c>
      <c r="N7">
        <v>3</v>
      </c>
      <c r="O7">
        <v>0</v>
      </c>
      <c r="P7">
        <v>1</v>
      </c>
      <c r="Q7">
        <v>4</v>
      </c>
      <c r="R7">
        <v>20</v>
      </c>
      <c r="S7">
        <v>30</v>
      </c>
    </row>
    <row r="8" spans="1:19" x14ac:dyDescent="0.35">
      <c r="A8" t="s">
        <v>1487</v>
      </c>
      <c r="B8" t="s">
        <v>1493</v>
      </c>
      <c r="C8" t="s">
        <v>1488</v>
      </c>
      <c r="D8" t="s">
        <v>1494</v>
      </c>
      <c r="E8" t="s">
        <v>23</v>
      </c>
      <c r="F8" t="s">
        <v>34</v>
      </c>
      <c r="G8">
        <v>180</v>
      </c>
      <c r="H8">
        <v>15</v>
      </c>
      <c r="I8">
        <v>0</v>
      </c>
      <c r="J8">
        <v>15</v>
      </c>
      <c r="K8">
        <v>1</v>
      </c>
      <c r="L8">
        <v>1</v>
      </c>
      <c r="M8">
        <v>1</v>
      </c>
      <c r="N8">
        <v>4</v>
      </c>
      <c r="O8">
        <v>0</v>
      </c>
      <c r="P8">
        <v>0</v>
      </c>
      <c r="Q8">
        <v>3</v>
      </c>
      <c r="R8">
        <v>25</v>
      </c>
      <c r="S8">
        <v>40</v>
      </c>
    </row>
    <row r="9" spans="1:19" x14ac:dyDescent="0.35">
      <c r="A9" t="s">
        <v>1487</v>
      </c>
      <c r="B9" t="s">
        <v>1495</v>
      </c>
      <c r="C9" t="s">
        <v>1488</v>
      </c>
      <c r="D9" t="s">
        <v>1496</v>
      </c>
      <c r="E9" t="s">
        <v>23</v>
      </c>
      <c r="F9" t="s">
        <v>34</v>
      </c>
      <c r="G9">
        <v>180</v>
      </c>
      <c r="H9">
        <v>15</v>
      </c>
      <c r="I9">
        <v>0</v>
      </c>
      <c r="J9">
        <v>7</v>
      </c>
      <c r="K9">
        <v>0</v>
      </c>
      <c r="L9">
        <v>1</v>
      </c>
      <c r="M9">
        <v>1</v>
      </c>
      <c r="N9">
        <v>3</v>
      </c>
      <c r="O9">
        <v>0</v>
      </c>
      <c r="P9">
        <v>0</v>
      </c>
      <c r="Q9">
        <v>3</v>
      </c>
      <c r="R9">
        <v>15</v>
      </c>
      <c r="S9">
        <v>30</v>
      </c>
    </row>
    <row r="10" spans="1:19" x14ac:dyDescent="0.35">
      <c r="A10" t="s">
        <v>1487</v>
      </c>
      <c r="B10" t="s">
        <v>1497</v>
      </c>
      <c r="C10" t="s">
        <v>1488</v>
      </c>
      <c r="D10" t="s">
        <v>1498</v>
      </c>
      <c r="E10" t="s">
        <v>23</v>
      </c>
      <c r="F10" t="s">
        <v>34</v>
      </c>
      <c r="G10">
        <v>180</v>
      </c>
      <c r="H10">
        <v>18</v>
      </c>
      <c r="I10">
        <v>0</v>
      </c>
      <c r="J10">
        <v>4</v>
      </c>
      <c r="K10">
        <v>1</v>
      </c>
      <c r="L10">
        <v>1</v>
      </c>
      <c r="M10">
        <v>1</v>
      </c>
      <c r="N10">
        <v>2</v>
      </c>
      <c r="O10">
        <v>0</v>
      </c>
      <c r="P10">
        <v>1</v>
      </c>
      <c r="Q10">
        <v>2</v>
      </c>
      <c r="R10">
        <v>12</v>
      </c>
      <c r="S10">
        <v>30</v>
      </c>
    </row>
    <row r="11" spans="1:19" x14ac:dyDescent="0.35">
      <c r="A11" t="s">
        <v>1499</v>
      </c>
      <c r="B11" t="s">
        <v>1038</v>
      </c>
      <c r="C11" t="s">
        <v>1500</v>
      </c>
      <c r="D11" t="s">
        <v>1039</v>
      </c>
      <c r="E11" t="s">
        <v>23</v>
      </c>
      <c r="F11" t="s">
        <v>34</v>
      </c>
      <c r="G11">
        <v>180</v>
      </c>
      <c r="H11">
        <v>35</v>
      </c>
      <c r="I11">
        <v>0</v>
      </c>
      <c r="J11">
        <v>2</v>
      </c>
      <c r="K11">
        <v>0</v>
      </c>
      <c r="L11">
        <v>0</v>
      </c>
      <c r="M11">
        <v>2</v>
      </c>
      <c r="N11">
        <v>1</v>
      </c>
      <c r="O11">
        <v>0</v>
      </c>
      <c r="P11">
        <v>1</v>
      </c>
      <c r="Q11">
        <v>4</v>
      </c>
      <c r="R11">
        <v>10</v>
      </c>
      <c r="S11">
        <v>45</v>
      </c>
    </row>
    <row r="12" spans="1:19" x14ac:dyDescent="0.35">
      <c r="A12" t="s">
        <v>1501</v>
      </c>
      <c r="B12" t="s">
        <v>164</v>
      </c>
      <c r="C12" t="s">
        <v>1868</v>
      </c>
      <c r="D12" t="s">
        <v>165</v>
      </c>
      <c r="E12" t="s">
        <v>23</v>
      </c>
      <c r="F12" t="s">
        <v>34</v>
      </c>
      <c r="G12">
        <v>180</v>
      </c>
      <c r="H12">
        <v>2</v>
      </c>
      <c r="I12"/>
      <c r="J12">
        <v>1</v>
      </c>
      <c r="K12">
        <v>0</v>
      </c>
      <c r="L12">
        <v>1</v>
      </c>
      <c r="M12">
        <v>0</v>
      </c>
      <c r="N12">
        <v>4</v>
      </c>
      <c r="O12"/>
      <c r="P12">
        <v>1</v>
      </c>
      <c r="Q12">
        <v>1</v>
      </c>
      <c r="R12">
        <v>8</v>
      </c>
      <c r="S12">
        <v>10</v>
      </c>
    </row>
    <row r="13" spans="1:19" x14ac:dyDescent="0.35">
      <c r="A13" t="s">
        <v>1501</v>
      </c>
      <c r="B13" t="s">
        <v>787</v>
      </c>
      <c r="C13" t="s">
        <v>1869</v>
      </c>
      <c r="D13" t="s">
        <v>788</v>
      </c>
      <c r="E13" t="s">
        <v>23</v>
      </c>
      <c r="F13" t="s">
        <v>34</v>
      </c>
      <c r="G13">
        <v>180</v>
      </c>
      <c r="H13">
        <v>20</v>
      </c>
      <c r="I13"/>
      <c r="J13">
        <v>10</v>
      </c>
      <c r="K13">
        <v>1</v>
      </c>
      <c r="L13">
        <v>1</v>
      </c>
      <c r="M13">
        <v>1</v>
      </c>
      <c r="N13">
        <v>4</v>
      </c>
      <c r="O13"/>
      <c r="P13">
        <v>2</v>
      </c>
      <c r="Q13">
        <v>3</v>
      </c>
      <c r="R13">
        <v>22</v>
      </c>
      <c r="S13">
        <v>42</v>
      </c>
    </row>
    <row r="14" spans="1:19" x14ac:dyDescent="0.35">
      <c r="A14" t="s">
        <v>1501</v>
      </c>
      <c r="B14" t="s">
        <v>1502</v>
      </c>
      <c r="C14" t="s">
        <v>1869</v>
      </c>
      <c r="D14" t="s">
        <v>1503</v>
      </c>
      <c r="E14" t="s">
        <v>23</v>
      </c>
      <c r="F14" t="s">
        <v>34</v>
      </c>
      <c r="G14">
        <v>180</v>
      </c>
      <c r="H14">
        <v>35</v>
      </c>
      <c r="I14"/>
      <c r="J14">
        <v>15</v>
      </c>
      <c r="K14">
        <v>1</v>
      </c>
      <c r="L14">
        <v>1</v>
      </c>
      <c r="M14">
        <v>3</v>
      </c>
      <c r="N14">
        <v>4</v>
      </c>
      <c r="O14"/>
      <c r="P14">
        <v>3</v>
      </c>
      <c r="Q14">
        <v>10</v>
      </c>
      <c r="R14">
        <v>37</v>
      </c>
      <c r="S14">
        <v>72</v>
      </c>
    </row>
    <row r="15" spans="1:19" x14ac:dyDescent="0.35">
      <c r="A15" t="s">
        <v>1504</v>
      </c>
      <c r="B15" t="s">
        <v>1505</v>
      </c>
      <c r="C15" t="s">
        <v>1506</v>
      </c>
      <c r="D15" t="s">
        <v>1507</v>
      </c>
      <c r="E15" t="s">
        <v>23</v>
      </c>
      <c r="F15" t="s">
        <v>34</v>
      </c>
      <c r="G15">
        <v>180</v>
      </c>
      <c r="H15">
        <v>12</v>
      </c>
      <c r="I15">
        <v>0</v>
      </c>
      <c r="J15">
        <v>1</v>
      </c>
      <c r="K15">
        <v>0</v>
      </c>
      <c r="L15">
        <v>0</v>
      </c>
      <c r="M15">
        <v>1</v>
      </c>
      <c r="N15">
        <v>2</v>
      </c>
      <c r="O15">
        <v>0</v>
      </c>
      <c r="P15">
        <v>3</v>
      </c>
      <c r="Q15">
        <v>1</v>
      </c>
      <c r="R15">
        <v>8</v>
      </c>
      <c r="S15">
        <v>20</v>
      </c>
    </row>
    <row r="16" spans="1:19" x14ac:dyDescent="0.35">
      <c r="A16" t="s">
        <v>1504</v>
      </c>
      <c r="B16" t="s">
        <v>1508</v>
      </c>
      <c r="C16" t="s">
        <v>1506</v>
      </c>
      <c r="D16" t="s">
        <v>1509</v>
      </c>
      <c r="E16" t="s">
        <v>23</v>
      </c>
      <c r="F16" t="s">
        <v>34</v>
      </c>
      <c r="G16">
        <v>180</v>
      </c>
      <c r="H16">
        <v>21</v>
      </c>
      <c r="I16">
        <v>0</v>
      </c>
      <c r="J16">
        <v>2</v>
      </c>
      <c r="K16">
        <v>0</v>
      </c>
      <c r="L16">
        <v>0</v>
      </c>
      <c r="M16">
        <v>2</v>
      </c>
      <c r="N16">
        <v>2</v>
      </c>
      <c r="O16">
        <v>0</v>
      </c>
      <c r="P16">
        <v>2</v>
      </c>
      <c r="Q16">
        <v>1</v>
      </c>
      <c r="R16">
        <v>9</v>
      </c>
      <c r="S16">
        <v>30</v>
      </c>
    </row>
    <row r="17" spans="1:19" x14ac:dyDescent="0.35">
      <c r="A17" t="s">
        <v>1504</v>
      </c>
      <c r="B17" t="s">
        <v>1510</v>
      </c>
      <c r="C17" t="s">
        <v>1506</v>
      </c>
      <c r="D17" t="s">
        <v>1511</v>
      </c>
      <c r="E17" t="s">
        <v>23</v>
      </c>
      <c r="F17" t="s">
        <v>145</v>
      </c>
      <c r="G17">
        <v>180</v>
      </c>
      <c r="H17">
        <v>17</v>
      </c>
      <c r="I17">
        <v>0</v>
      </c>
      <c r="J17">
        <v>2</v>
      </c>
      <c r="K17">
        <v>0</v>
      </c>
      <c r="L17">
        <v>0</v>
      </c>
      <c r="M17">
        <v>1</v>
      </c>
      <c r="N17">
        <v>2</v>
      </c>
      <c r="O17">
        <v>0</v>
      </c>
      <c r="P17">
        <v>2</v>
      </c>
      <c r="Q17">
        <v>1</v>
      </c>
      <c r="R17">
        <v>8</v>
      </c>
      <c r="S17">
        <v>25</v>
      </c>
    </row>
    <row r="18" spans="1:19" x14ac:dyDescent="0.35">
      <c r="A18" t="s">
        <v>1504</v>
      </c>
      <c r="B18" t="s">
        <v>602</v>
      </c>
      <c r="C18" t="s">
        <v>1506</v>
      </c>
      <c r="D18" t="s">
        <v>604</v>
      </c>
      <c r="E18" t="s">
        <v>23</v>
      </c>
      <c r="F18" t="s">
        <v>34</v>
      </c>
      <c r="G18">
        <v>180</v>
      </c>
      <c r="H18">
        <v>33</v>
      </c>
      <c r="I18">
        <v>0</v>
      </c>
      <c r="J18">
        <v>3</v>
      </c>
      <c r="K18">
        <v>0</v>
      </c>
      <c r="L18">
        <v>0</v>
      </c>
      <c r="M18">
        <v>2</v>
      </c>
      <c r="N18">
        <v>5</v>
      </c>
      <c r="O18">
        <v>0</v>
      </c>
      <c r="P18">
        <v>4</v>
      </c>
      <c r="Q18">
        <v>3</v>
      </c>
      <c r="R18">
        <v>17</v>
      </c>
      <c r="S18">
        <v>50</v>
      </c>
    </row>
    <row r="19" spans="1:19" x14ac:dyDescent="0.35">
      <c r="A19" t="s">
        <v>1504</v>
      </c>
      <c r="B19" t="s">
        <v>573</v>
      </c>
      <c r="C19" t="s">
        <v>1506</v>
      </c>
      <c r="D19" t="s">
        <v>574</v>
      </c>
      <c r="E19" t="s">
        <v>23</v>
      </c>
      <c r="F19" t="s">
        <v>34</v>
      </c>
      <c r="G19">
        <v>180</v>
      </c>
      <c r="H19">
        <v>22</v>
      </c>
      <c r="I19">
        <v>0</v>
      </c>
      <c r="J19">
        <v>2</v>
      </c>
      <c r="K19">
        <v>0</v>
      </c>
      <c r="L19">
        <v>0</v>
      </c>
      <c r="M19">
        <v>1</v>
      </c>
      <c r="N19">
        <v>2</v>
      </c>
      <c r="O19">
        <v>0</v>
      </c>
      <c r="P19">
        <v>1</v>
      </c>
      <c r="Q19">
        <v>2</v>
      </c>
      <c r="R19">
        <v>8</v>
      </c>
      <c r="S19">
        <v>30</v>
      </c>
    </row>
    <row r="20" spans="1:19" x14ac:dyDescent="0.35">
      <c r="A20" t="s">
        <v>1504</v>
      </c>
      <c r="B20" t="s">
        <v>426</v>
      </c>
      <c r="C20" t="s">
        <v>1506</v>
      </c>
      <c r="D20" t="s">
        <v>427</v>
      </c>
      <c r="E20" t="s">
        <v>23</v>
      </c>
      <c r="F20" t="s">
        <v>34</v>
      </c>
      <c r="G20">
        <v>180</v>
      </c>
      <c r="H20">
        <v>12</v>
      </c>
      <c r="I20">
        <v>0</v>
      </c>
      <c r="J20">
        <v>2</v>
      </c>
      <c r="K20">
        <v>0</v>
      </c>
      <c r="L20">
        <v>0</v>
      </c>
      <c r="M20">
        <v>1</v>
      </c>
      <c r="N20">
        <v>2</v>
      </c>
      <c r="O20">
        <v>0</v>
      </c>
      <c r="P20">
        <v>2</v>
      </c>
      <c r="Q20">
        <v>1</v>
      </c>
      <c r="R20">
        <v>8</v>
      </c>
      <c r="S20">
        <v>20</v>
      </c>
    </row>
    <row r="21" spans="1:19" x14ac:dyDescent="0.35">
      <c r="A21" t="s">
        <v>1504</v>
      </c>
      <c r="B21" t="s">
        <v>891</v>
      </c>
      <c r="C21" t="s">
        <v>1506</v>
      </c>
      <c r="D21" t="s">
        <v>892</v>
      </c>
      <c r="E21" t="s">
        <v>893</v>
      </c>
      <c r="F21" t="s">
        <v>894</v>
      </c>
      <c r="G21">
        <v>300</v>
      </c>
      <c r="H21">
        <v>40</v>
      </c>
      <c r="I21">
        <v>0</v>
      </c>
      <c r="J21">
        <v>5</v>
      </c>
      <c r="K21">
        <v>1</v>
      </c>
      <c r="L21">
        <v>1</v>
      </c>
      <c r="M21">
        <v>4</v>
      </c>
      <c r="N21">
        <v>4</v>
      </c>
      <c r="O21">
        <v>0</v>
      </c>
      <c r="P21">
        <v>5</v>
      </c>
      <c r="Q21">
        <v>5</v>
      </c>
      <c r="R21">
        <v>25</v>
      </c>
      <c r="S21">
        <v>65</v>
      </c>
    </row>
    <row r="22" spans="1:19" x14ac:dyDescent="0.35">
      <c r="A22" t="s">
        <v>1512</v>
      </c>
      <c r="B22" t="s">
        <v>1513</v>
      </c>
      <c r="C22" t="s">
        <v>1514</v>
      </c>
      <c r="D22" t="s">
        <v>1515</v>
      </c>
      <c r="E22" t="s">
        <v>23</v>
      </c>
      <c r="F22" t="s">
        <v>34</v>
      </c>
      <c r="G22">
        <v>180</v>
      </c>
      <c r="H22">
        <v>33</v>
      </c>
      <c r="I22">
        <v>1</v>
      </c>
      <c r="J22">
        <v>5</v>
      </c>
      <c r="K22">
        <v>0</v>
      </c>
      <c r="L22">
        <v>2</v>
      </c>
      <c r="M22">
        <v>2</v>
      </c>
      <c r="N22">
        <v>2</v>
      </c>
      <c r="O22">
        <v>0</v>
      </c>
      <c r="P22">
        <v>2</v>
      </c>
      <c r="Q22">
        <v>3</v>
      </c>
      <c r="R22">
        <v>16</v>
      </c>
      <c r="S22">
        <v>50</v>
      </c>
    </row>
    <row r="23" spans="1:19" x14ac:dyDescent="0.35">
      <c r="A23" t="s">
        <v>1512</v>
      </c>
      <c r="B23" t="s">
        <v>605</v>
      </c>
      <c r="C23" t="s">
        <v>1514</v>
      </c>
      <c r="D23" t="s">
        <v>606</v>
      </c>
      <c r="E23" t="s">
        <v>23</v>
      </c>
      <c r="F23" t="s">
        <v>34</v>
      </c>
      <c r="G23">
        <v>180</v>
      </c>
      <c r="H23">
        <v>176</v>
      </c>
      <c r="I23">
        <v>1</v>
      </c>
      <c r="J23">
        <v>8</v>
      </c>
      <c r="K23">
        <v>1</v>
      </c>
      <c r="L23">
        <v>1</v>
      </c>
      <c r="M23">
        <v>2</v>
      </c>
      <c r="N23">
        <v>5</v>
      </c>
      <c r="O23">
        <v>0</v>
      </c>
      <c r="P23">
        <v>2</v>
      </c>
      <c r="Q23">
        <v>4</v>
      </c>
      <c r="R23">
        <v>23</v>
      </c>
      <c r="S23">
        <v>200</v>
      </c>
    </row>
    <row r="24" spans="1:19" x14ac:dyDescent="0.35">
      <c r="A24" t="s">
        <v>1516</v>
      </c>
      <c r="B24" t="s">
        <v>77</v>
      </c>
      <c r="C24" t="s">
        <v>1517</v>
      </c>
      <c r="D24" t="s">
        <v>78</v>
      </c>
      <c r="E24" t="s">
        <v>23</v>
      </c>
      <c r="F24" t="s">
        <v>34</v>
      </c>
      <c r="G24">
        <v>180</v>
      </c>
      <c r="H24">
        <v>26</v>
      </c>
      <c r="I24">
        <v>0</v>
      </c>
      <c r="J24">
        <v>1</v>
      </c>
      <c r="K24">
        <v>0</v>
      </c>
      <c r="L24">
        <v>1</v>
      </c>
      <c r="M24">
        <v>0</v>
      </c>
      <c r="N24">
        <v>1</v>
      </c>
      <c r="O24">
        <v>0</v>
      </c>
      <c r="P24">
        <v>0</v>
      </c>
      <c r="Q24">
        <v>1</v>
      </c>
      <c r="R24">
        <v>4</v>
      </c>
      <c r="S24">
        <v>30</v>
      </c>
    </row>
    <row r="25" spans="1:19" x14ac:dyDescent="0.35">
      <c r="A25" t="s">
        <v>1516</v>
      </c>
      <c r="B25" t="s">
        <v>79</v>
      </c>
      <c r="C25" t="s">
        <v>1517</v>
      </c>
      <c r="D25" t="s">
        <v>80</v>
      </c>
      <c r="E25" t="s">
        <v>23</v>
      </c>
      <c r="F25" t="s">
        <v>34</v>
      </c>
      <c r="G25">
        <v>180</v>
      </c>
      <c r="H25">
        <v>35</v>
      </c>
      <c r="I25">
        <v>0</v>
      </c>
      <c r="J25">
        <v>5</v>
      </c>
      <c r="K25">
        <v>1</v>
      </c>
      <c r="L25">
        <v>3</v>
      </c>
      <c r="M25">
        <v>3</v>
      </c>
      <c r="N25">
        <v>1</v>
      </c>
      <c r="O25">
        <v>0</v>
      </c>
      <c r="P25">
        <v>1</v>
      </c>
      <c r="Q25">
        <v>1</v>
      </c>
      <c r="R25">
        <v>15</v>
      </c>
      <c r="S25">
        <v>50</v>
      </c>
    </row>
    <row r="26" spans="1:19" x14ac:dyDescent="0.35">
      <c r="A26" t="s">
        <v>1516</v>
      </c>
      <c r="B26" t="s">
        <v>133</v>
      </c>
      <c r="C26" t="s">
        <v>1517</v>
      </c>
      <c r="D26" t="s">
        <v>134</v>
      </c>
      <c r="E26" t="s">
        <v>23</v>
      </c>
      <c r="F26" t="s">
        <v>34</v>
      </c>
      <c r="G26">
        <v>180</v>
      </c>
      <c r="H26">
        <v>23</v>
      </c>
      <c r="I26">
        <v>0</v>
      </c>
      <c r="J26">
        <v>1</v>
      </c>
      <c r="K26">
        <v>1</v>
      </c>
      <c r="L26">
        <v>1</v>
      </c>
      <c r="M26">
        <v>1</v>
      </c>
      <c r="N26">
        <v>1</v>
      </c>
      <c r="O26">
        <v>0</v>
      </c>
      <c r="P26">
        <v>1</v>
      </c>
      <c r="Q26">
        <v>1</v>
      </c>
      <c r="R26">
        <v>7</v>
      </c>
      <c r="S26">
        <v>30</v>
      </c>
    </row>
    <row r="27" spans="1:19" x14ac:dyDescent="0.35">
      <c r="A27" t="s">
        <v>1518</v>
      </c>
      <c r="B27" t="s">
        <v>79</v>
      </c>
      <c r="C27" t="s">
        <v>1519</v>
      </c>
      <c r="D27" t="s">
        <v>80</v>
      </c>
      <c r="E27" t="s">
        <v>23</v>
      </c>
      <c r="F27" t="s">
        <v>34</v>
      </c>
      <c r="G27">
        <v>180</v>
      </c>
      <c r="H27">
        <v>28</v>
      </c>
      <c r="I27"/>
      <c r="J27">
        <v>2</v>
      </c>
      <c r="K27">
        <v>0</v>
      </c>
      <c r="L27">
        <v>3</v>
      </c>
      <c r="M27">
        <v>1</v>
      </c>
      <c r="N27">
        <v>4</v>
      </c>
      <c r="O27"/>
      <c r="P27">
        <v>1</v>
      </c>
      <c r="Q27">
        <v>1</v>
      </c>
      <c r="R27">
        <v>12</v>
      </c>
      <c r="S27">
        <v>40</v>
      </c>
    </row>
    <row r="28" spans="1:19" x14ac:dyDescent="0.35">
      <c r="A28" t="s">
        <v>1520</v>
      </c>
      <c r="B28" t="s">
        <v>20</v>
      </c>
      <c r="C28" t="s">
        <v>1521</v>
      </c>
      <c r="D28" t="s">
        <v>22</v>
      </c>
      <c r="E28" t="s">
        <v>23</v>
      </c>
      <c r="F28" t="s">
        <v>25</v>
      </c>
      <c r="G28">
        <v>240</v>
      </c>
      <c r="H28">
        <v>63</v>
      </c>
      <c r="I28"/>
      <c r="J28">
        <v>4</v>
      </c>
      <c r="K28"/>
      <c r="L28"/>
      <c r="M28"/>
      <c r="N28">
        <v>1</v>
      </c>
      <c r="O28"/>
      <c r="P28">
        <v>2</v>
      </c>
      <c r="Q28"/>
      <c r="R28">
        <v>7</v>
      </c>
      <c r="S28">
        <v>70</v>
      </c>
    </row>
    <row r="29" spans="1:19" x14ac:dyDescent="0.35">
      <c r="A29" t="s">
        <v>1522</v>
      </c>
      <c r="B29" t="s">
        <v>20</v>
      </c>
      <c r="C29" t="s">
        <v>1523</v>
      </c>
      <c r="D29" t="s">
        <v>22</v>
      </c>
      <c r="E29" t="s">
        <v>23</v>
      </c>
      <c r="F29" t="s">
        <v>25</v>
      </c>
      <c r="G29">
        <v>240</v>
      </c>
      <c r="H29">
        <v>33</v>
      </c>
      <c r="I29">
        <v>0</v>
      </c>
      <c r="J29">
        <v>3</v>
      </c>
      <c r="K29">
        <v>0</v>
      </c>
      <c r="L29">
        <v>1</v>
      </c>
      <c r="M29">
        <v>1</v>
      </c>
      <c r="N29">
        <v>0</v>
      </c>
      <c r="O29">
        <v>0</v>
      </c>
      <c r="P29">
        <v>2</v>
      </c>
      <c r="Q29">
        <v>2</v>
      </c>
      <c r="R29">
        <v>9</v>
      </c>
      <c r="S29">
        <v>42</v>
      </c>
    </row>
    <row r="30" spans="1:19" x14ac:dyDescent="0.35">
      <c r="A30" t="s">
        <v>1524</v>
      </c>
      <c r="B30" t="s">
        <v>79</v>
      </c>
      <c r="C30" t="s">
        <v>1525</v>
      </c>
      <c r="D30" t="s">
        <v>80</v>
      </c>
      <c r="E30" t="s">
        <v>23</v>
      </c>
      <c r="F30" t="s">
        <v>34</v>
      </c>
      <c r="G30">
        <v>180</v>
      </c>
      <c r="H30">
        <v>72</v>
      </c>
      <c r="I30">
        <v>0</v>
      </c>
      <c r="J30">
        <v>5</v>
      </c>
      <c r="K30">
        <v>0</v>
      </c>
      <c r="L30">
        <v>3</v>
      </c>
      <c r="M30">
        <v>2</v>
      </c>
      <c r="N30">
        <v>4</v>
      </c>
      <c r="O30">
        <v>0</v>
      </c>
      <c r="P30">
        <v>3</v>
      </c>
      <c r="Q30">
        <v>1</v>
      </c>
      <c r="R30">
        <v>18</v>
      </c>
      <c r="S30">
        <v>90</v>
      </c>
    </row>
    <row r="31" spans="1:19" x14ac:dyDescent="0.35">
      <c r="A31" t="s">
        <v>1524</v>
      </c>
      <c r="B31" t="s">
        <v>133</v>
      </c>
      <c r="C31" t="s">
        <v>1525</v>
      </c>
      <c r="D31" t="s">
        <v>134</v>
      </c>
      <c r="E31" t="s">
        <v>23</v>
      </c>
      <c r="F31" t="s">
        <v>34</v>
      </c>
      <c r="G31">
        <v>180</v>
      </c>
      <c r="H31">
        <v>24</v>
      </c>
      <c r="I31">
        <v>0</v>
      </c>
      <c r="J31">
        <v>2</v>
      </c>
      <c r="K31">
        <v>0</v>
      </c>
      <c r="L31">
        <v>0</v>
      </c>
      <c r="M31">
        <v>1</v>
      </c>
      <c r="N31">
        <v>1</v>
      </c>
      <c r="O31">
        <v>0</v>
      </c>
      <c r="P31">
        <v>1</v>
      </c>
      <c r="Q31">
        <v>1</v>
      </c>
      <c r="R31">
        <v>6</v>
      </c>
      <c r="S31">
        <v>30</v>
      </c>
    </row>
    <row r="32" spans="1:19" x14ac:dyDescent="0.35">
      <c r="A32" t="s">
        <v>1526</v>
      </c>
      <c r="B32" t="s">
        <v>1527</v>
      </c>
      <c r="C32" t="s">
        <v>1528</v>
      </c>
      <c r="D32" t="s">
        <v>1529</v>
      </c>
      <c r="E32" t="s">
        <v>23</v>
      </c>
      <c r="F32" t="s">
        <v>34</v>
      </c>
      <c r="G32">
        <v>180</v>
      </c>
      <c r="H32">
        <v>25</v>
      </c>
      <c r="I32"/>
      <c r="J32">
        <v>4</v>
      </c>
      <c r="K32"/>
      <c r="L32">
        <v>5</v>
      </c>
      <c r="M32"/>
      <c r="N32"/>
      <c r="O32"/>
      <c r="P32">
        <v>4</v>
      </c>
      <c r="Q32">
        <v>2</v>
      </c>
      <c r="R32">
        <v>15</v>
      </c>
      <c r="S32">
        <v>40</v>
      </c>
    </row>
    <row r="33" spans="1:19" x14ac:dyDescent="0.35">
      <c r="A33" t="s">
        <v>1530</v>
      </c>
      <c r="B33" t="s">
        <v>156</v>
      </c>
      <c r="C33" t="s">
        <v>1531</v>
      </c>
      <c r="D33" t="s">
        <v>157</v>
      </c>
      <c r="E33" t="s">
        <v>23</v>
      </c>
      <c r="F33" t="s">
        <v>25</v>
      </c>
      <c r="G33">
        <v>240</v>
      </c>
      <c r="H33">
        <v>60</v>
      </c>
      <c r="I33">
        <v>0</v>
      </c>
      <c r="J33">
        <v>3</v>
      </c>
      <c r="K33">
        <v>0</v>
      </c>
      <c r="L33">
        <v>0</v>
      </c>
      <c r="M33">
        <v>1</v>
      </c>
      <c r="N33">
        <v>1</v>
      </c>
      <c r="O33">
        <v>0</v>
      </c>
      <c r="P33">
        <v>2</v>
      </c>
      <c r="Q33">
        <v>3</v>
      </c>
      <c r="R33">
        <v>10</v>
      </c>
      <c r="S33">
        <v>70</v>
      </c>
    </row>
    <row r="34" spans="1:19" x14ac:dyDescent="0.35">
      <c r="A34" t="s">
        <v>1530</v>
      </c>
      <c r="B34" t="s">
        <v>446</v>
      </c>
      <c r="C34" t="s">
        <v>1531</v>
      </c>
      <c r="D34" t="s">
        <v>447</v>
      </c>
      <c r="E34" t="s">
        <v>23</v>
      </c>
      <c r="F34" t="s">
        <v>25</v>
      </c>
      <c r="G34">
        <v>240</v>
      </c>
      <c r="H34">
        <v>30</v>
      </c>
      <c r="I34">
        <v>0</v>
      </c>
      <c r="J34">
        <v>2</v>
      </c>
      <c r="K34">
        <v>0</v>
      </c>
      <c r="L34">
        <v>0</v>
      </c>
      <c r="M34">
        <v>1</v>
      </c>
      <c r="N34">
        <v>1</v>
      </c>
      <c r="O34">
        <v>0</v>
      </c>
      <c r="P34">
        <v>1</v>
      </c>
      <c r="Q34">
        <v>1</v>
      </c>
      <c r="R34">
        <v>6</v>
      </c>
      <c r="S34">
        <v>36</v>
      </c>
    </row>
    <row r="35" spans="1:19" x14ac:dyDescent="0.35">
      <c r="A35" t="s">
        <v>1530</v>
      </c>
      <c r="B35" t="s">
        <v>85</v>
      </c>
      <c r="C35" t="s">
        <v>1531</v>
      </c>
      <c r="D35" t="s">
        <v>86</v>
      </c>
      <c r="E35" t="s">
        <v>23</v>
      </c>
      <c r="F35" t="s">
        <v>25</v>
      </c>
      <c r="G35">
        <v>240</v>
      </c>
      <c r="H35">
        <v>30</v>
      </c>
      <c r="I35">
        <v>0</v>
      </c>
      <c r="J35">
        <v>2</v>
      </c>
      <c r="K35">
        <v>0</v>
      </c>
      <c r="L35">
        <v>0</v>
      </c>
      <c r="M35">
        <v>1</v>
      </c>
      <c r="N35">
        <v>1</v>
      </c>
      <c r="O35">
        <v>0</v>
      </c>
      <c r="P35">
        <v>1</v>
      </c>
      <c r="Q35">
        <v>1</v>
      </c>
      <c r="R35">
        <v>6</v>
      </c>
      <c r="S35">
        <v>36</v>
      </c>
    </row>
    <row r="36" spans="1:19" x14ac:dyDescent="0.35">
      <c r="A36" t="s">
        <v>1532</v>
      </c>
      <c r="B36" t="s">
        <v>20</v>
      </c>
      <c r="C36" t="s">
        <v>1533</v>
      </c>
      <c r="D36" t="s">
        <v>22</v>
      </c>
      <c r="E36" t="s">
        <v>23</v>
      </c>
      <c r="F36" t="s">
        <v>25</v>
      </c>
      <c r="G36">
        <v>240</v>
      </c>
      <c r="H36">
        <v>22</v>
      </c>
      <c r="I36">
        <v>0</v>
      </c>
      <c r="J36">
        <v>13</v>
      </c>
      <c r="K36">
        <v>0</v>
      </c>
      <c r="L36">
        <v>1</v>
      </c>
      <c r="M36">
        <v>2</v>
      </c>
      <c r="N36">
        <v>9</v>
      </c>
      <c r="O36">
        <v>0</v>
      </c>
      <c r="P36">
        <v>2</v>
      </c>
      <c r="Q36">
        <v>1</v>
      </c>
      <c r="R36">
        <v>28</v>
      </c>
      <c r="S36">
        <v>50</v>
      </c>
    </row>
    <row r="37" spans="1:19" x14ac:dyDescent="0.35">
      <c r="A37" t="s">
        <v>1532</v>
      </c>
      <c r="B37" t="s">
        <v>154</v>
      </c>
      <c r="C37" t="s">
        <v>1533</v>
      </c>
      <c r="D37" t="s">
        <v>155</v>
      </c>
      <c r="E37" t="s">
        <v>23</v>
      </c>
      <c r="F37" t="s">
        <v>564</v>
      </c>
      <c r="G37">
        <v>240</v>
      </c>
      <c r="H37">
        <v>23</v>
      </c>
      <c r="I37">
        <v>0</v>
      </c>
      <c r="J37">
        <v>7</v>
      </c>
      <c r="K37">
        <v>0</v>
      </c>
      <c r="L37">
        <v>2</v>
      </c>
      <c r="M37">
        <v>2</v>
      </c>
      <c r="N37">
        <v>2</v>
      </c>
      <c r="O37">
        <v>0</v>
      </c>
      <c r="P37">
        <v>2</v>
      </c>
      <c r="Q37">
        <v>2</v>
      </c>
      <c r="R37">
        <v>17</v>
      </c>
      <c r="S37">
        <v>40</v>
      </c>
    </row>
    <row r="38" spans="1:19" x14ac:dyDescent="0.35">
      <c r="A38" t="s">
        <v>1532</v>
      </c>
      <c r="B38" t="s">
        <v>156</v>
      </c>
      <c r="C38" t="s">
        <v>1533</v>
      </c>
      <c r="D38" t="s">
        <v>157</v>
      </c>
      <c r="E38" t="s">
        <v>23</v>
      </c>
      <c r="F38" t="s">
        <v>564</v>
      </c>
      <c r="G38">
        <v>240</v>
      </c>
      <c r="H38">
        <v>27</v>
      </c>
      <c r="I38">
        <v>0</v>
      </c>
      <c r="J38">
        <v>5</v>
      </c>
      <c r="K38">
        <v>0</v>
      </c>
      <c r="L38">
        <v>1</v>
      </c>
      <c r="M38">
        <v>1</v>
      </c>
      <c r="N38">
        <v>3</v>
      </c>
      <c r="O38">
        <v>0</v>
      </c>
      <c r="P38">
        <v>1</v>
      </c>
      <c r="Q38">
        <v>2</v>
      </c>
      <c r="R38">
        <v>13</v>
      </c>
      <c r="S38">
        <v>40</v>
      </c>
    </row>
    <row r="39" spans="1:19" x14ac:dyDescent="0.35">
      <c r="A39" t="s">
        <v>1532</v>
      </c>
      <c r="B39" t="s">
        <v>188</v>
      </c>
      <c r="C39" t="s">
        <v>1533</v>
      </c>
      <c r="D39" t="s">
        <v>189</v>
      </c>
      <c r="E39" t="s">
        <v>23</v>
      </c>
      <c r="F39" t="s">
        <v>564</v>
      </c>
      <c r="G39">
        <v>240</v>
      </c>
      <c r="H39">
        <v>20</v>
      </c>
      <c r="I39">
        <v>5</v>
      </c>
      <c r="J39">
        <v>15</v>
      </c>
      <c r="K39">
        <v>0</v>
      </c>
      <c r="L39">
        <v>3</v>
      </c>
      <c r="M39">
        <v>5</v>
      </c>
      <c r="N39">
        <v>5</v>
      </c>
      <c r="O39">
        <v>0</v>
      </c>
      <c r="P39">
        <v>2</v>
      </c>
      <c r="Q39">
        <v>5</v>
      </c>
      <c r="R39">
        <v>35</v>
      </c>
      <c r="S39">
        <v>60</v>
      </c>
    </row>
    <row r="40" spans="1:19" x14ac:dyDescent="0.35">
      <c r="A40" t="s">
        <v>1534</v>
      </c>
      <c r="B40" t="s">
        <v>20</v>
      </c>
      <c r="C40" t="s">
        <v>1535</v>
      </c>
      <c r="D40" t="s">
        <v>22</v>
      </c>
      <c r="E40" t="s">
        <v>23</v>
      </c>
      <c r="F40" t="s">
        <v>25</v>
      </c>
      <c r="G40">
        <v>240</v>
      </c>
      <c r="H40">
        <v>68</v>
      </c>
      <c r="I40">
        <v>0</v>
      </c>
      <c r="J40">
        <v>4</v>
      </c>
      <c r="K40">
        <v>0</v>
      </c>
      <c r="L40">
        <v>4</v>
      </c>
      <c r="M40">
        <v>1</v>
      </c>
      <c r="N40">
        <v>2</v>
      </c>
      <c r="O40"/>
      <c r="P40">
        <v>0</v>
      </c>
      <c r="Q40">
        <v>1</v>
      </c>
      <c r="R40">
        <v>12</v>
      </c>
      <c r="S40">
        <v>80</v>
      </c>
    </row>
    <row r="41" spans="1:19" x14ac:dyDescent="0.35">
      <c r="A41" t="s">
        <v>1536</v>
      </c>
      <c r="B41" t="s">
        <v>1537</v>
      </c>
      <c r="C41" t="s">
        <v>1538</v>
      </c>
      <c r="D41" t="s">
        <v>1539</v>
      </c>
      <c r="E41" t="s">
        <v>23</v>
      </c>
      <c r="F41" t="s">
        <v>25</v>
      </c>
      <c r="G41">
        <v>240</v>
      </c>
      <c r="H41">
        <v>22</v>
      </c>
      <c r="I41">
        <v>0</v>
      </c>
      <c r="J41">
        <v>2</v>
      </c>
      <c r="K41">
        <v>0</v>
      </c>
      <c r="L41">
        <v>0</v>
      </c>
      <c r="M41">
        <v>1</v>
      </c>
      <c r="N41">
        <v>1</v>
      </c>
      <c r="O41">
        <v>0</v>
      </c>
      <c r="P41">
        <v>4</v>
      </c>
      <c r="Q41">
        <v>0</v>
      </c>
      <c r="R41">
        <v>8</v>
      </c>
      <c r="S41">
        <v>30</v>
      </c>
    </row>
    <row r="42" spans="1:19" x14ac:dyDescent="0.35">
      <c r="A42" t="s">
        <v>1536</v>
      </c>
      <c r="B42" t="s">
        <v>20</v>
      </c>
      <c r="C42" t="s">
        <v>1538</v>
      </c>
      <c r="D42" t="s">
        <v>22</v>
      </c>
      <c r="E42" t="s">
        <v>23</v>
      </c>
      <c r="F42" t="s">
        <v>25</v>
      </c>
      <c r="G42">
        <v>240</v>
      </c>
      <c r="H42">
        <v>95</v>
      </c>
      <c r="I42">
        <v>0</v>
      </c>
      <c r="J42">
        <v>13</v>
      </c>
      <c r="K42">
        <v>0</v>
      </c>
      <c r="L42">
        <v>0</v>
      </c>
      <c r="M42">
        <v>4</v>
      </c>
      <c r="N42">
        <v>2</v>
      </c>
      <c r="O42">
        <v>0</v>
      </c>
      <c r="P42">
        <v>6</v>
      </c>
      <c r="Q42">
        <v>0</v>
      </c>
      <c r="R42">
        <v>25</v>
      </c>
      <c r="S42">
        <v>120</v>
      </c>
    </row>
    <row r="43" spans="1:19" x14ac:dyDescent="0.35">
      <c r="A43" t="s">
        <v>1536</v>
      </c>
      <c r="B43" t="s">
        <v>156</v>
      </c>
      <c r="C43" t="s">
        <v>1538</v>
      </c>
      <c r="D43" t="s">
        <v>157</v>
      </c>
      <c r="E43" t="s">
        <v>23</v>
      </c>
      <c r="F43" t="s">
        <v>25</v>
      </c>
      <c r="G43">
        <v>240</v>
      </c>
      <c r="H43">
        <v>70</v>
      </c>
      <c r="I43">
        <v>0</v>
      </c>
      <c r="J43">
        <v>4</v>
      </c>
      <c r="K43">
        <v>0</v>
      </c>
      <c r="L43">
        <v>0</v>
      </c>
      <c r="M43">
        <v>1</v>
      </c>
      <c r="N43">
        <v>0</v>
      </c>
      <c r="O43">
        <v>0</v>
      </c>
      <c r="P43">
        <v>0</v>
      </c>
      <c r="Q43">
        <v>0</v>
      </c>
      <c r="R43">
        <v>5</v>
      </c>
      <c r="S43">
        <v>75</v>
      </c>
    </row>
    <row r="44" spans="1:19" x14ac:dyDescent="0.35">
      <c r="A44" t="s">
        <v>1536</v>
      </c>
      <c r="B44" t="s">
        <v>229</v>
      </c>
      <c r="C44" t="s">
        <v>1538</v>
      </c>
      <c r="D44" t="s">
        <v>230</v>
      </c>
      <c r="E44" t="s">
        <v>23</v>
      </c>
      <c r="F44" t="s">
        <v>25</v>
      </c>
      <c r="G44">
        <v>240</v>
      </c>
      <c r="H44">
        <v>24</v>
      </c>
      <c r="I44">
        <v>0</v>
      </c>
      <c r="J44">
        <v>2</v>
      </c>
      <c r="K44">
        <v>0</v>
      </c>
      <c r="L44">
        <v>1</v>
      </c>
      <c r="M44">
        <v>1</v>
      </c>
      <c r="N44">
        <v>1</v>
      </c>
      <c r="O44">
        <v>0</v>
      </c>
      <c r="P44">
        <v>1</v>
      </c>
      <c r="Q44">
        <v>0</v>
      </c>
      <c r="R44">
        <v>6</v>
      </c>
      <c r="S44">
        <v>30</v>
      </c>
    </row>
    <row r="45" spans="1:19" x14ac:dyDescent="0.35">
      <c r="A45" t="s">
        <v>1536</v>
      </c>
      <c r="B45" t="s">
        <v>188</v>
      </c>
      <c r="C45" t="s">
        <v>1538</v>
      </c>
      <c r="D45" t="s">
        <v>189</v>
      </c>
      <c r="E45" t="s">
        <v>23</v>
      </c>
      <c r="F45" t="s">
        <v>25</v>
      </c>
      <c r="G45">
        <v>240</v>
      </c>
      <c r="H45">
        <v>10</v>
      </c>
      <c r="I45">
        <v>0</v>
      </c>
      <c r="J45">
        <v>10</v>
      </c>
      <c r="K45">
        <v>0</v>
      </c>
      <c r="L45">
        <v>0</v>
      </c>
      <c r="M45">
        <v>2</v>
      </c>
      <c r="N45">
        <v>1</v>
      </c>
      <c r="O45">
        <v>0</v>
      </c>
      <c r="P45">
        <v>2</v>
      </c>
      <c r="Q45">
        <v>0</v>
      </c>
      <c r="R45">
        <v>15</v>
      </c>
      <c r="S45">
        <v>25</v>
      </c>
    </row>
    <row r="46" spans="1:19" x14ac:dyDescent="0.35">
      <c r="A46" t="s">
        <v>1536</v>
      </c>
      <c r="B46" t="s">
        <v>1540</v>
      </c>
      <c r="C46" t="s">
        <v>1538</v>
      </c>
      <c r="D46" t="s">
        <v>1541</v>
      </c>
      <c r="E46" t="s">
        <v>23</v>
      </c>
      <c r="F46" t="s">
        <v>25</v>
      </c>
      <c r="G46">
        <v>240</v>
      </c>
      <c r="H46">
        <v>10</v>
      </c>
      <c r="I46">
        <v>0</v>
      </c>
      <c r="J46">
        <v>10</v>
      </c>
      <c r="K46">
        <v>0</v>
      </c>
      <c r="L46">
        <v>0</v>
      </c>
      <c r="M46">
        <v>2</v>
      </c>
      <c r="N46">
        <v>2</v>
      </c>
      <c r="O46">
        <v>0</v>
      </c>
      <c r="P46">
        <v>6</v>
      </c>
      <c r="Q46">
        <v>0</v>
      </c>
      <c r="R46">
        <v>20</v>
      </c>
      <c r="S46">
        <v>30</v>
      </c>
    </row>
    <row r="47" spans="1:19" x14ac:dyDescent="0.35">
      <c r="A47" t="s">
        <v>1536</v>
      </c>
      <c r="B47" t="s">
        <v>147</v>
      </c>
      <c r="C47" t="s">
        <v>1538</v>
      </c>
      <c r="D47" t="s">
        <v>149</v>
      </c>
      <c r="E47" t="s">
        <v>23</v>
      </c>
      <c r="F47" t="s">
        <v>25</v>
      </c>
      <c r="G47">
        <v>240</v>
      </c>
      <c r="H47">
        <v>25</v>
      </c>
      <c r="I47"/>
      <c r="J47">
        <v>2</v>
      </c>
      <c r="K47">
        <v>0</v>
      </c>
      <c r="L47">
        <v>1</v>
      </c>
      <c r="M47">
        <v>1</v>
      </c>
      <c r="N47">
        <v>0</v>
      </c>
      <c r="O47">
        <v>0</v>
      </c>
      <c r="P47">
        <v>1</v>
      </c>
      <c r="Q47">
        <v>0</v>
      </c>
      <c r="R47">
        <v>5</v>
      </c>
      <c r="S47">
        <v>30</v>
      </c>
    </row>
    <row r="48" spans="1:19" x14ac:dyDescent="0.35">
      <c r="A48" t="s">
        <v>1542</v>
      </c>
      <c r="B48" t="s">
        <v>147</v>
      </c>
      <c r="C48" t="s">
        <v>1543</v>
      </c>
      <c r="D48" t="s">
        <v>149</v>
      </c>
      <c r="E48" t="s">
        <v>23</v>
      </c>
      <c r="F48" t="s">
        <v>25</v>
      </c>
      <c r="G48">
        <v>240</v>
      </c>
      <c r="H48">
        <v>53</v>
      </c>
      <c r="I48">
        <v>0</v>
      </c>
      <c r="J48">
        <v>4</v>
      </c>
      <c r="K48">
        <v>1</v>
      </c>
      <c r="L48">
        <v>1</v>
      </c>
      <c r="M48">
        <v>1</v>
      </c>
      <c r="N48">
        <v>0</v>
      </c>
      <c r="O48">
        <v>0</v>
      </c>
      <c r="P48">
        <v>1</v>
      </c>
      <c r="Q48">
        <v>1</v>
      </c>
      <c r="R48">
        <v>9</v>
      </c>
      <c r="S48">
        <v>62</v>
      </c>
    </row>
    <row r="49" spans="1:19" x14ac:dyDescent="0.35">
      <c r="A49" t="s">
        <v>1542</v>
      </c>
      <c r="B49" t="s">
        <v>20</v>
      </c>
      <c r="C49" t="s">
        <v>1543</v>
      </c>
      <c r="D49" t="s">
        <v>22</v>
      </c>
      <c r="E49" t="s">
        <v>23</v>
      </c>
      <c r="F49" t="s">
        <v>25</v>
      </c>
      <c r="G49">
        <v>240</v>
      </c>
      <c r="H49">
        <v>72</v>
      </c>
      <c r="I49">
        <v>0</v>
      </c>
      <c r="J49">
        <v>2</v>
      </c>
      <c r="K49">
        <v>0</v>
      </c>
      <c r="L49">
        <v>1</v>
      </c>
      <c r="M49">
        <v>1</v>
      </c>
      <c r="N49">
        <v>0</v>
      </c>
      <c r="O49">
        <v>0</v>
      </c>
      <c r="P49">
        <v>1</v>
      </c>
      <c r="Q49">
        <v>1</v>
      </c>
      <c r="R49">
        <v>6</v>
      </c>
      <c r="S49">
        <v>78</v>
      </c>
    </row>
    <row r="50" spans="1:19" x14ac:dyDescent="0.35">
      <c r="A50" t="s">
        <v>1542</v>
      </c>
      <c r="B50" t="s">
        <v>103</v>
      </c>
      <c r="C50" t="s">
        <v>1543</v>
      </c>
      <c r="D50" t="s">
        <v>104</v>
      </c>
      <c r="E50" t="s">
        <v>23</v>
      </c>
      <c r="F50" t="s">
        <v>34</v>
      </c>
      <c r="G50">
        <v>180</v>
      </c>
      <c r="H50">
        <v>43</v>
      </c>
      <c r="I50">
        <v>0</v>
      </c>
      <c r="J50">
        <v>3</v>
      </c>
      <c r="K50">
        <v>0</v>
      </c>
      <c r="L50">
        <v>1</v>
      </c>
      <c r="M50">
        <v>1</v>
      </c>
      <c r="N50">
        <v>0</v>
      </c>
      <c r="O50">
        <v>0</v>
      </c>
      <c r="P50">
        <v>1</v>
      </c>
      <c r="Q50">
        <v>1</v>
      </c>
      <c r="R50">
        <v>7</v>
      </c>
      <c r="S50">
        <v>50</v>
      </c>
    </row>
    <row r="51" spans="1:19" x14ac:dyDescent="0.35">
      <c r="A51" t="s">
        <v>1542</v>
      </c>
      <c r="B51" t="s">
        <v>156</v>
      </c>
      <c r="C51" t="s">
        <v>1543</v>
      </c>
      <c r="D51" t="s">
        <v>157</v>
      </c>
      <c r="E51" t="s">
        <v>23</v>
      </c>
      <c r="F51" t="s">
        <v>25</v>
      </c>
      <c r="G51">
        <v>240</v>
      </c>
      <c r="H51">
        <v>94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94</v>
      </c>
    </row>
    <row r="52" spans="1:19" x14ac:dyDescent="0.35">
      <c r="A52" t="s">
        <v>1542</v>
      </c>
      <c r="B52" t="s">
        <v>1256</v>
      </c>
      <c r="C52" t="s">
        <v>1543</v>
      </c>
      <c r="D52" t="s">
        <v>1257</v>
      </c>
      <c r="E52" t="s">
        <v>23</v>
      </c>
      <c r="F52" t="s">
        <v>34</v>
      </c>
      <c r="G52">
        <v>180</v>
      </c>
      <c r="H52">
        <v>50</v>
      </c>
      <c r="I52">
        <v>0</v>
      </c>
      <c r="J52">
        <v>8</v>
      </c>
      <c r="K52">
        <v>0</v>
      </c>
      <c r="L52">
        <v>1</v>
      </c>
      <c r="M52">
        <v>1</v>
      </c>
      <c r="N52">
        <v>0</v>
      </c>
      <c r="O52">
        <v>0</v>
      </c>
      <c r="P52">
        <v>1</v>
      </c>
      <c r="Q52">
        <v>1</v>
      </c>
      <c r="R52">
        <v>12</v>
      </c>
      <c r="S52">
        <v>62</v>
      </c>
    </row>
    <row r="53" spans="1:19" x14ac:dyDescent="0.35">
      <c r="A53" t="s">
        <v>1544</v>
      </c>
      <c r="B53" t="s">
        <v>147</v>
      </c>
      <c r="C53" t="s">
        <v>1545</v>
      </c>
      <c r="D53" t="s">
        <v>149</v>
      </c>
      <c r="E53" t="s">
        <v>23</v>
      </c>
      <c r="F53" t="s">
        <v>25</v>
      </c>
      <c r="G53">
        <v>240</v>
      </c>
      <c r="H53">
        <v>14</v>
      </c>
      <c r="I53"/>
      <c r="J53">
        <v>1</v>
      </c>
      <c r="K53">
        <v>1</v>
      </c>
      <c r="L53">
        <v>3</v>
      </c>
      <c r="M53">
        <v>1</v>
      </c>
      <c r="N53"/>
      <c r="O53"/>
      <c r="P53"/>
      <c r="Q53">
        <v>0</v>
      </c>
      <c r="R53">
        <v>6</v>
      </c>
      <c r="S53">
        <v>20</v>
      </c>
    </row>
    <row r="54" spans="1:19" x14ac:dyDescent="0.35">
      <c r="A54" t="s">
        <v>1544</v>
      </c>
      <c r="B54" t="s">
        <v>20</v>
      </c>
      <c r="C54" t="s">
        <v>1545</v>
      </c>
      <c r="D54" t="s">
        <v>22</v>
      </c>
      <c r="E54" t="s">
        <v>23</v>
      </c>
      <c r="F54" t="s">
        <v>25</v>
      </c>
      <c r="G54">
        <v>240</v>
      </c>
      <c r="H54">
        <v>45</v>
      </c>
      <c r="I54"/>
      <c r="J54">
        <v>3</v>
      </c>
      <c r="K54">
        <v>1</v>
      </c>
      <c r="L54">
        <v>9</v>
      </c>
      <c r="M54">
        <v>1</v>
      </c>
      <c r="N54"/>
      <c r="O54"/>
      <c r="P54"/>
      <c r="Q54">
        <v>1</v>
      </c>
      <c r="R54">
        <v>15</v>
      </c>
      <c r="S54">
        <v>60</v>
      </c>
    </row>
    <row r="55" spans="1:19" x14ac:dyDescent="0.35">
      <c r="A55" t="s">
        <v>1544</v>
      </c>
      <c r="B55" t="s">
        <v>156</v>
      </c>
      <c r="C55" t="s">
        <v>1545</v>
      </c>
      <c r="D55" t="s">
        <v>157</v>
      </c>
      <c r="E55" t="s">
        <v>23</v>
      </c>
      <c r="F55" t="s">
        <v>25</v>
      </c>
      <c r="G55">
        <v>240</v>
      </c>
      <c r="H55">
        <v>60</v>
      </c>
      <c r="I55"/>
      <c r="J55">
        <v>4</v>
      </c>
      <c r="K55">
        <v>1</v>
      </c>
      <c r="L55">
        <v>3</v>
      </c>
      <c r="M55">
        <v>1</v>
      </c>
      <c r="N55"/>
      <c r="O55"/>
      <c r="P55"/>
      <c r="Q55">
        <v>1</v>
      </c>
      <c r="R55">
        <v>10</v>
      </c>
      <c r="S55">
        <v>70</v>
      </c>
    </row>
    <row r="56" spans="1:19" x14ac:dyDescent="0.35">
      <c r="A56" t="s">
        <v>1544</v>
      </c>
      <c r="B56" t="s">
        <v>446</v>
      </c>
      <c r="C56" t="s">
        <v>1545</v>
      </c>
      <c r="D56" t="s">
        <v>447</v>
      </c>
      <c r="E56" t="s">
        <v>23</v>
      </c>
      <c r="F56" t="s">
        <v>25</v>
      </c>
      <c r="G56">
        <v>240</v>
      </c>
      <c r="H56">
        <v>12</v>
      </c>
      <c r="I56"/>
      <c r="J56">
        <v>1</v>
      </c>
      <c r="K56">
        <v>1</v>
      </c>
      <c r="L56">
        <v>5</v>
      </c>
      <c r="M56">
        <v>1</v>
      </c>
      <c r="N56"/>
      <c r="O56"/>
      <c r="P56"/>
      <c r="Q56">
        <v>0</v>
      </c>
      <c r="R56">
        <v>8</v>
      </c>
      <c r="S56">
        <v>20</v>
      </c>
    </row>
    <row r="57" spans="1:19" x14ac:dyDescent="0.35">
      <c r="A57" t="s">
        <v>1546</v>
      </c>
      <c r="B57" t="s">
        <v>20</v>
      </c>
      <c r="C57" t="s">
        <v>1547</v>
      </c>
      <c r="D57" t="s">
        <v>22</v>
      </c>
      <c r="E57" t="s">
        <v>23</v>
      </c>
      <c r="F57" t="s">
        <v>25</v>
      </c>
      <c r="G57">
        <v>240</v>
      </c>
      <c r="H57">
        <v>40</v>
      </c>
      <c r="I57">
        <v>0</v>
      </c>
      <c r="J57">
        <v>8</v>
      </c>
      <c r="K57">
        <v>4</v>
      </c>
      <c r="L57">
        <v>4</v>
      </c>
      <c r="M57">
        <v>4</v>
      </c>
      <c r="N57">
        <v>8</v>
      </c>
      <c r="O57">
        <v>0</v>
      </c>
      <c r="P57">
        <v>6</v>
      </c>
      <c r="Q57">
        <v>6</v>
      </c>
      <c r="R57">
        <v>40</v>
      </c>
      <c r="S57">
        <v>80</v>
      </c>
    </row>
    <row r="58" spans="1:19" x14ac:dyDescent="0.35">
      <c r="A58" t="s">
        <v>1546</v>
      </c>
      <c r="B58" t="s">
        <v>156</v>
      </c>
      <c r="C58" t="s">
        <v>1547</v>
      </c>
      <c r="D58" t="s">
        <v>157</v>
      </c>
      <c r="E58" t="s">
        <v>23</v>
      </c>
      <c r="F58" t="s">
        <v>25</v>
      </c>
      <c r="G58">
        <v>240</v>
      </c>
      <c r="H58">
        <v>40</v>
      </c>
      <c r="I58">
        <v>0</v>
      </c>
      <c r="J58">
        <v>8</v>
      </c>
      <c r="K58">
        <v>4</v>
      </c>
      <c r="L58">
        <v>4</v>
      </c>
      <c r="M58">
        <v>4</v>
      </c>
      <c r="N58">
        <v>8</v>
      </c>
      <c r="O58">
        <v>0</v>
      </c>
      <c r="P58">
        <v>4</v>
      </c>
      <c r="Q58">
        <v>4</v>
      </c>
      <c r="R58">
        <v>36</v>
      </c>
      <c r="S58">
        <v>76</v>
      </c>
    </row>
    <row r="59" spans="1:19" x14ac:dyDescent="0.35">
      <c r="A59" t="s">
        <v>1548</v>
      </c>
      <c r="B59" t="s">
        <v>20</v>
      </c>
      <c r="C59" t="s">
        <v>1549</v>
      </c>
      <c r="D59" t="s">
        <v>22</v>
      </c>
      <c r="E59" t="s">
        <v>23</v>
      </c>
      <c r="F59" t="s">
        <v>25</v>
      </c>
      <c r="G59">
        <v>240</v>
      </c>
      <c r="H59">
        <v>46</v>
      </c>
      <c r="I59">
        <v>0</v>
      </c>
      <c r="J59">
        <v>3</v>
      </c>
      <c r="K59">
        <v>0</v>
      </c>
      <c r="L59">
        <v>2</v>
      </c>
      <c r="M59">
        <v>2</v>
      </c>
      <c r="N59">
        <v>4</v>
      </c>
      <c r="O59">
        <v>0</v>
      </c>
      <c r="P59">
        <v>1</v>
      </c>
      <c r="Q59">
        <v>2</v>
      </c>
      <c r="R59">
        <v>14</v>
      </c>
      <c r="S59">
        <v>60</v>
      </c>
    </row>
    <row r="60" spans="1:19" x14ac:dyDescent="0.35">
      <c r="A60" t="s">
        <v>1548</v>
      </c>
      <c r="B60" t="s">
        <v>156</v>
      </c>
      <c r="C60" t="s">
        <v>1549</v>
      </c>
      <c r="D60" t="s">
        <v>157</v>
      </c>
      <c r="E60" t="s">
        <v>23</v>
      </c>
      <c r="F60" t="s">
        <v>25</v>
      </c>
      <c r="G60">
        <v>240</v>
      </c>
      <c r="H60">
        <v>21</v>
      </c>
      <c r="I60">
        <v>0</v>
      </c>
      <c r="J60">
        <v>2</v>
      </c>
      <c r="K60">
        <v>0</v>
      </c>
      <c r="L60">
        <v>0</v>
      </c>
      <c r="M60">
        <v>1</v>
      </c>
      <c r="N60">
        <v>4</v>
      </c>
      <c r="O60">
        <v>0</v>
      </c>
      <c r="P60">
        <v>1</v>
      </c>
      <c r="Q60">
        <v>1</v>
      </c>
      <c r="R60">
        <v>9</v>
      </c>
      <c r="S60">
        <v>30</v>
      </c>
    </row>
    <row r="61" spans="1:19" x14ac:dyDescent="0.35">
      <c r="A61" t="s">
        <v>1548</v>
      </c>
      <c r="B61" t="s">
        <v>188</v>
      </c>
      <c r="C61" t="s">
        <v>1549</v>
      </c>
      <c r="D61" t="s">
        <v>189</v>
      </c>
      <c r="E61" t="s">
        <v>23</v>
      </c>
      <c r="F61" t="s">
        <v>25</v>
      </c>
      <c r="G61">
        <v>240</v>
      </c>
      <c r="H61">
        <v>19</v>
      </c>
      <c r="I61">
        <v>0</v>
      </c>
      <c r="J61">
        <v>2</v>
      </c>
      <c r="K61">
        <v>0</v>
      </c>
      <c r="L61">
        <v>1</v>
      </c>
      <c r="M61">
        <v>2</v>
      </c>
      <c r="N61">
        <v>4</v>
      </c>
      <c r="O61">
        <v>0</v>
      </c>
      <c r="P61">
        <v>1</v>
      </c>
      <c r="Q61">
        <v>1</v>
      </c>
      <c r="R61">
        <v>11</v>
      </c>
      <c r="S61">
        <v>30</v>
      </c>
    </row>
    <row r="62" spans="1:19" x14ac:dyDescent="0.35">
      <c r="A62" t="s">
        <v>1550</v>
      </c>
      <c r="B62" t="s">
        <v>20</v>
      </c>
      <c r="C62" t="s">
        <v>1551</v>
      </c>
      <c r="D62" t="s">
        <v>22</v>
      </c>
      <c r="E62" t="s">
        <v>23</v>
      </c>
      <c r="F62" t="s">
        <v>25</v>
      </c>
      <c r="G62">
        <v>240</v>
      </c>
      <c r="H62">
        <v>73</v>
      </c>
      <c r="I62">
        <v>0</v>
      </c>
      <c r="J62">
        <v>5</v>
      </c>
      <c r="K62">
        <v>0</v>
      </c>
      <c r="L62">
        <v>7</v>
      </c>
      <c r="M62">
        <v>2</v>
      </c>
      <c r="N62">
        <v>0</v>
      </c>
      <c r="O62">
        <v>0</v>
      </c>
      <c r="P62">
        <v>2</v>
      </c>
      <c r="Q62">
        <v>1</v>
      </c>
      <c r="R62">
        <v>17</v>
      </c>
      <c r="S62">
        <v>90</v>
      </c>
    </row>
    <row r="63" spans="1:19" x14ac:dyDescent="0.35">
      <c r="A63" t="s">
        <v>1550</v>
      </c>
      <c r="B63" t="s">
        <v>156</v>
      </c>
      <c r="C63" t="s">
        <v>1551</v>
      </c>
      <c r="D63" t="s">
        <v>157</v>
      </c>
      <c r="E63" t="s">
        <v>23</v>
      </c>
      <c r="F63" t="s">
        <v>25</v>
      </c>
      <c r="G63">
        <v>240</v>
      </c>
      <c r="H63">
        <v>34</v>
      </c>
      <c r="I63">
        <v>0</v>
      </c>
      <c r="J63">
        <v>1</v>
      </c>
      <c r="K63">
        <v>0</v>
      </c>
      <c r="L63">
        <v>3</v>
      </c>
      <c r="M63">
        <v>1</v>
      </c>
      <c r="N63">
        <v>0</v>
      </c>
      <c r="O63">
        <v>0</v>
      </c>
      <c r="P63">
        <v>1</v>
      </c>
      <c r="Q63">
        <v>0</v>
      </c>
      <c r="R63">
        <v>6</v>
      </c>
      <c r="S63">
        <v>40</v>
      </c>
    </row>
    <row r="64" spans="1:19" x14ac:dyDescent="0.35">
      <c r="A64" t="s">
        <v>1550</v>
      </c>
      <c r="B64" t="s">
        <v>1552</v>
      </c>
      <c r="C64" t="s">
        <v>1551</v>
      </c>
      <c r="D64" t="s">
        <v>1553</v>
      </c>
      <c r="E64" t="s">
        <v>23</v>
      </c>
      <c r="F64" t="s">
        <v>145</v>
      </c>
      <c r="G64">
        <v>180</v>
      </c>
      <c r="H64">
        <v>24</v>
      </c>
      <c r="I64">
        <v>0</v>
      </c>
      <c r="J64">
        <v>1</v>
      </c>
      <c r="K64">
        <v>0</v>
      </c>
      <c r="L64">
        <v>3</v>
      </c>
      <c r="M64">
        <v>1</v>
      </c>
      <c r="N64">
        <v>0</v>
      </c>
      <c r="O64">
        <v>0</v>
      </c>
      <c r="P64">
        <v>1</v>
      </c>
      <c r="Q64">
        <v>0</v>
      </c>
      <c r="R64">
        <v>6</v>
      </c>
      <c r="S64">
        <v>30</v>
      </c>
    </row>
    <row r="65" spans="1:19" x14ac:dyDescent="0.35">
      <c r="A65" t="s">
        <v>1550</v>
      </c>
      <c r="B65" t="s">
        <v>85</v>
      </c>
      <c r="C65" t="s">
        <v>1551</v>
      </c>
      <c r="D65" t="s">
        <v>86</v>
      </c>
      <c r="E65" t="s">
        <v>23</v>
      </c>
      <c r="F65" t="s">
        <v>25</v>
      </c>
      <c r="G65">
        <v>240</v>
      </c>
      <c r="H65">
        <v>31</v>
      </c>
      <c r="I65">
        <v>0</v>
      </c>
      <c r="J65">
        <v>3</v>
      </c>
      <c r="K65">
        <v>0</v>
      </c>
      <c r="L65">
        <v>4</v>
      </c>
      <c r="M65">
        <v>1</v>
      </c>
      <c r="N65">
        <v>0</v>
      </c>
      <c r="O65">
        <v>0</v>
      </c>
      <c r="P65">
        <v>1</v>
      </c>
      <c r="Q65">
        <v>0</v>
      </c>
      <c r="R65">
        <v>9</v>
      </c>
      <c r="S65">
        <v>40</v>
      </c>
    </row>
    <row r="66" spans="1:19" x14ac:dyDescent="0.35">
      <c r="A66" t="s">
        <v>1554</v>
      </c>
      <c r="B66" t="s">
        <v>176</v>
      </c>
      <c r="C66" t="s">
        <v>1555</v>
      </c>
      <c r="D66" t="s">
        <v>177</v>
      </c>
      <c r="E66" t="s">
        <v>23</v>
      </c>
      <c r="F66" t="s">
        <v>34</v>
      </c>
      <c r="G66">
        <v>180</v>
      </c>
      <c r="H66">
        <v>35</v>
      </c>
      <c r="I66"/>
      <c r="J66">
        <v>6</v>
      </c>
      <c r="K66">
        <v>1</v>
      </c>
      <c r="L66">
        <v>2</v>
      </c>
      <c r="M66">
        <v>2</v>
      </c>
      <c r="N66">
        <v>1</v>
      </c>
      <c r="O66"/>
      <c r="P66">
        <v>1</v>
      </c>
      <c r="Q66">
        <v>2</v>
      </c>
      <c r="R66">
        <v>15</v>
      </c>
      <c r="S66">
        <v>50</v>
      </c>
    </row>
    <row r="67" spans="1:19" x14ac:dyDescent="0.35">
      <c r="A67" t="s">
        <v>1554</v>
      </c>
      <c r="B67" t="s">
        <v>271</v>
      </c>
      <c r="C67" t="s">
        <v>1555</v>
      </c>
      <c r="D67" t="s">
        <v>272</v>
      </c>
      <c r="E67" t="s">
        <v>23</v>
      </c>
      <c r="F67" t="s">
        <v>34</v>
      </c>
      <c r="G67">
        <v>180</v>
      </c>
      <c r="H67">
        <v>20</v>
      </c>
      <c r="I67"/>
      <c r="J67">
        <v>3</v>
      </c>
      <c r="K67">
        <v>1</v>
      </c>
      <c r="L67">
        <v>2</v>
      </c>
      <c r="M67">
        <v>1</v>
      </c>
      <c r="N67">
        <v>1</v>
      </c>
      <c r="O67"/>
      <c r="P67">
        <v>1</v>
      </c>
      <c r="Q67">
        <v>1</v>
      </c>
      <c r="R67">
        <v>10</v>
      </c>
      <c r="S67">
        <v>30</v>
      </c>
    </row>
    <row r="68" spans="1:19" x14ac:dyDescent="0.35">
      <c r="A68" t="s">
        <v>1554</v>
      </c>
      <c r="B68" t="s">
        <v>1556</v>
      </c>
      <c r="C68" t="s">
        <v>1555</v>
      </c>
      <c r="D68" t="s">
        <v>1557</v>
      </c>
      <c r="E68" t="s">
        <v>23</v>
      </c>
      <c r="F68" t="s">
        <v>145</v>
      </c>
      <c r="G68">
        <v>180</v>
      </c>
      <c r="H68">
        <v>20</v>
      </c>
      <c r="I68"/>
      <c r="J68">
        <v>3</v>
      </c>
      <c r="K68">
        <v>1</v>
      </c>
      <c r="L68">
        <v>2</v>
      </c>
      <c r="M68">
        <v>1</v>
      </c>
      <c r="N68">
        <v>1</v>
      </c>
      <c r="O68"/>
      <c r="P68">
        <v>1</v>
      </c>
      <c r="Q68">
        <v>1</v>
      </c>
      <c r="R68">
        <v>10</v>
      </c>
      <c r="S68">
        <v>30</v>
      </c>
    </row>
    <row r="69" spans="1:19" x14ac:dyDescent="0.35">
      <c r="A69" t="s">
        <v>1554</v>
      </c>
      <c r="B69" t="s">
        <v>97</v>
      </c>
      <c r="C69" t="s">
        <v>1555</v>
      </c>
      <c r="D69" t="s">
        <v>98</v>
      </c>
      <c r="E69" t="s">
        <v>23</v>
      </c>
      <c r="F69" t="s">
        <v>34</v>
      </c>
      <c r="G69">
        <v>180</v>
      </c>
      <c r="H69">
        <v>30</v>
      </c>
      <c r="I69"/>
      <c r="J69">
        <v>1</v>
      </c>
      <c r="K69">
        <v>1</v>
      </c>
      <c r="L69">
        <v>3</v>
      </c>
      <c r="M69">
        <v>1</v>
      </c>
      <c r="N69">
        <v>1</v>
      </c>
      <c r="O69"/>
      <c r="P69">
        <v>1</v>
      </c>
      <c r="Q69">
        <v>2</v>
      </c>
      <c r="R69">
        <v>10</v>
      </c>
      <c r="S69">
        <v>40</v>
      </c>
    </row>
    <row r="70" spans="1:19" x14ac:dyDescent="0.35">
      <c r="A70" t="s">
        <v>1558</v>
      </c>
      <c r="B70" t="s">
        <v>1559</v>
      </c>
      <c r="C70" t="s">
        <v>1560</v>
      </c>
      <c r="D70" t="s">
        <v>1561</v>
      </c>
      <c r="E70" t="s">
        <v>23</v>
      </c>
      <c r="F70" t="s">
        <v>34</v>
      </c>
      <c r="G70">
        <v>180</v>
      </c>
      <c r="H70">
        <v>16</v>
      </c>
      <c r="I70"/>
      <c r="J70">
        <v>4</v>
      </c>
      <c r="K70">
        <v>0</v>
      </c>
      <c r="L70">
        <v>0</v>
      </c>
      <c r="M70">
        <v>3</v>
      </c>
      <c r="N70">
        <v>0</v>
      </c>
      <c r="O70"/>
      <c r="P70">
        <v>3</v>
      </c>
      <c r="Q70">
        <v>4</v>
      </c>
      <c r="R70">
        <v>14</v>
      </c>
      <c r="S70">
        <v>30</v>
      </c>
    </row>
    <row r="71" spans="1:19" x14ac:dyDescent="0.35">
      <c r="A71" t="s">
        <v>1558</v>
      </c>
      <c r="B71" t="s">
        <v>1562</v>
      </c>
      <c r="C71" t="s">
        <v>1560</v>
      </c>
      <c r="D71" t="s">
        <v>1563</v>
      </c>
      <c r="E71" t="s">
        <v>23</v>
      </c>
      <c r="F71" t="s">
        <v>34</v>
      </c>
      <c r="G71">
        <v>180</v>
      </c>
      <c r="H71">
        <v>18</v>
      </c>
      <c r="I71"/>
      <c r="J71">
        <v>1</v>
      </c>
      <c r="K71">
        <v>0</v>
      </c>
      <c r="L71">
        <v>0</v>
      </c>
      <c r="M71">
        <v>2</v>
      </c>
      <c r="N71">
        <v>0</v>
      </c>
      <c r="O71"/>
      <c r="P71">
        <v>6</v>
      </c>
      <c r="Q71">
        <v>3</v>
      </c>
      <c r="R71">
        <v>12</v>
      </c>
      <c r="S71">
        <v>30</v>
      </c>
    </row>
    <row r="72" spans="1:19" x14ac:dyDescent="0.35">
      <c r="A72" t="s">
        <v>1558</v>
      </c>
      <c r="B72" t="s">
        <v>1170</v>
      </c>
      <c r="C72" t="s">
        <v>1560</v>
      </c>
      <c r="D72" t="s">
        <v>1171</v>
      </c>
      <c r="E72" t="s">
        <v>893</v>
      </c>
      <c r="F72" t="s">
        <v>1172</v>
      </c>
      <c r="G72">
        <v>330</v>
      </c>
      <c r="H72">
        <v>89</v>
      </c>
      <c r="I72"/>
      <c r="J72">
        <v>4</v>
      </c>
      <c r="K72">
        <v>0</v>
      </c>
      <c r="L72">
        <v>0</v>
      </c>
      <c r="M72">
        <v>2</v>
      </c>
      <c r="N72">
        <v>0</v>
      </c>
      <c r="O72"/>
      <c r="P72">
        <v>2</v>
      </c>
      <c r="Q72">
        <v>8</v>
      </c>
      <c r="R72">
        <v>16</v>
      </c>
      <c r="S72">
        <v>105</v>
      </c>
    </row>
    <row r="73" spans="1:19" x14ac:dyDescent="0.35">
      <c r="A73" t="s">
        <v>1564</v>
      </c>
      <c r="B73" t="s">
        <v>720</v>
      </c>
      <c r="C73" t="s">
        <v>1565</v>
      </c>
      <c r="D73" t="s">
        <v>721</v>
      </c>
      <c r="E73" t="s">
        <v>23</v>
      </c>
      <c r="F73" t="s">
        <v>34</v>
      </c>
      <c r="G73">
        <v>180</v>
      </c>
      <c r="H73">
        <v>153</v>
      </c>
      <c r="I73">
        <v>0</v>
      </c>
      <c r="J73">
        <v>7</v>
      </c>
      <c r="K73">
        <v>1</v>
      </c>
      <c r="L73">
        <v>0</v>
      </c>
      <c r="M73">
        <v>0</v>
      </c>
      <c r="N73">
        <v>7</v>
      </c>
      <c r="O73">
        <v>0</v>
      </c>
      <c r="P73">
        <v>1</v>
      </c>
      <c r="Q73">
        <v>1</v>
      </c>
      <c r="R73">
        <v>17</v>
      </c>
      <c r="S73">
        <v>170</v>
      </c>
    </row>
    <row r="74" spans="1:19" x14ac:dyDescent="0.35">
      <c r="A74" t="s">
        <v>1564</v>
      </c>
      <c r="B74" t="s">
        <v>121</v>
      </c>
      <c r="C74" t="s">
        <v>1565</v>
      </c>
      <c r="D74" t="s">
        <v>122</v>
      </c>
      <c r="E74" t="s">
        <v>23</v>
      </c>
      <c r="F74" t="s">
        <v>34</v>
      </c>
      <c r="G74">
        <v>180</v>
      </c>
      <c r="H74">
        <v>22</v>
      </c>
      <c r="I74">
        <v>0</v>
      </c>
      <c r="J74">
        <v>3</v>
      </c>
      <c r="K74">
        <v>1</v>
      </c>
      <c r="L74">
        <v>0</v>
      </c>
      <c r="M74">
        <v>0</v>
      </c>
      <c r="N74">
        <v>2</v>
      </c>
      <c r="O74">
        <v>0</v>
      </c>
      <c r="P74">
        <v>1</v>
      </c>
      <c r="Q74">
        <v>1</v>
      </c>
      <c r="R74">
        <v>8</v>
      </c>
      <c r="S74">
        <v>30</v>
      </c>
    </row>
    <row r="75" spans="1:19" x14ac:dyDescent="0.35">
      <c r="A75" t="s">
        <v>1566</v>
      </c>
      <c r="B75" t="s">
        <v>720</v>
      </c>
      <c r="C75" t="s">
        <v>1567</v>
      </c>
      <c r="D75" t="s">
        <v>721</v>
      </c>
      <c r="E75" t="s">
        <v>23</v>
      </c>
      <c r="F75" t="s">
        <v>34</v>
      </c>
      <c r="G75">
        <v>180</v>
      </c>
      <c r="H75">
        <v>263</v>
      </c>
      <c r="I75">
        <v>0</v>
      </c>
      <c r="J75">
        <v>12</v>
      </c>
      <c r="K75">
        <v>6</v>
      </c>
      <c r="L75">
        <v>0</v>
      </c>
      <c r="M75">
        <v>1</v>
      </c>
      <c r="N75">
        <v>12</v>
      </c>
      <c r="O75">
        <v>0</v>
      </c>
      <c r="P75">
        <v>1</v>
      </c>
      <c r="Q75">
        <v>5</v>
      </c>
      <c r="R75">
        <v>37</v>
      </c>
      <c r="S75">
        <v>300</v>
      </c>
    </row>
    <row r="76" spans="1:19" x14ac:dyDescent="0.35">
      <c r="A76" t="s">
        <v>1566</v>
      </c>
      <c r="B76" t="s">
        <v>1568</v>
      </c>
      <c r="C76" t="s">
        <v>1567</v>
      </c>
      <c r="D76" t="s">
        <v>1569</v>
      </c>
      <c r="E76" t="s">
        <v>23</v>
      </c>
      <c r="F76" t="s">
        <v>34</v>
      </c>
      <c r="G76">
        <v>180</v>
      </c>
      <c r="H76">
        <v>59</v>
      </c>
      <c r="I76">
        <v>0</v>
      </c>
      <c r="J76">
        <v>8</v>
      </c>
      <c r="K76">
        <v>2</v>
      </c>
      <c r="L76">
        <v>0</v>
      </c>
      <c r="M76">
        <v>1</v>
      </c>
      <c r="N76">
        <v>8</v>
      </c>
      <c r="O76">
        <v>0</v>
      </c>
      <c r="P76">
        <v>1</v>
      </c>
      <c r="Q76">
        <v>1</v>
      </c>
      <c r="R76">
        <v>21</v>
      </c>
      <c r="S76">
        <v>80</v>
      </c>
    </row>
    <row r="77" spans="1:19" x14ac:dyDescent="0.35">
      <c r="A77" t="s">
        <v>1566</v>
      </c>
      <c r="B77" t="s">
        <v>121</v>
      </c>
      <c r="C77" t="s">
        <v>1567</v>
      </c>
      <c r="D77" t="s">
        <v>122</v>
      </c>
      <c r="E77" t="s">
        <v>23</v>
      </c>
      <c r="F77" t="s">
        <v>34</v>
      </c>
      <c r="G77">
        <v>180</v>
      </c>
      <c r="H77">
        <v>26</v>
      </c>
      <c r="I77">
        <v>0</v>
      </c>
      <c r="J77">
        <v>1</v>
      </c>
      <c r="K77">
        <v>0</v>
      </c>
      <c r="L77">
        <v>0</v>
      </c>
      <c r="M77">
        <v>0</v>
      </c>
      <c r="N77">
        <v>1</v>
      </c>
      <c r="O77">
        <v>0</v>
      </c>
      <c r="P77">
        <v>1</v>
      </c>
      <c r="Q77">
        <v>1</v>
      </c>
      <c r="R77">
        <v>4</v>
      </c>
      <c r="S77">
        <v>30</v>
      </c>
    </row>
    <row r="78" spans="1:19" x14ac:dyDescent="0.35">
      <c r="A78" t="s">
        <v>1566</v>
      </c>
      <c r="B78" t="s">
        <v>1570</v>
      </c>
      <c r="C78" t="s">
        <v>1567</v>
      </c>
      <c r="D78" t="s">
        <v>1571</v>
      </c>
      <c r="E78" t="s">
        <v>23</v>
      </c>
      <c r="F78" t="s">
        <v>34</v>
      </c>
      <c r="G78">
        <v>180</v>
      </c>
      <c r="H78">
        <v>26</v>
      </c>
      <c r="I78">
        <v>0</v>
      </c>
      <c r="J78">
        <v>1</v>
      </c>
      <c r="K78">
        <v>0</v>
      </c>
      <c r="L78">
        <v>0</v>
      </c>
      <c r="M78">
        <v>0</v>
      </c>
      <c r="N78">
        <v>1</v>
      </c>
      <c r="O78">
        <v>0</v>
      </c>
      <c r="P78">
        <v>1</v>
      </c>
      <c r="Q78">
        <v>1</v>
      </c>
      <c r="R78">
        <v>4</v>
      </c>
      <c r="S78">
        <v>30</v>
      </c>
    </row>
    <row r="79" spans="1:19" x14ac:dyDescent="0.35">
      <c r="A79" t="s">
        <v>1572</v>
      </c>
      <c r="B79" t="s">
        <v>77</v>
      </c>
      <c r="C79" t="s">
        <v>1573</v>
      </c>
      <c r="D79" t="s">
        <v>78</v>
      </c>
      <c r="E79" t="s">
        <v>23</v>
      </c>
      <c r="F79" t="s">
        <v>34</v>
      </c>
      <c r="G79">
        <v>180</v>
      </c>
      <c r="H79">
        <v>30</v>
      </c>
      <c r="I79">
        <v>0</v>
      </c>
      <c r="J79">
        <v>4</v>
      </c>
      <c r="K79">
        <v>1</v>
      </c>
      <c r="L79">
        <v>3</v>
      </c>
      <c r="M79">
        <v>2</v>
      </c>
      <c r="N79">
        <v>6</v>
      </c>
      <c r="O79">
        <v>0</v>
      </c>
      <c r="P79">
        <v>3</v>
      </c>
      <c r="Q79">
        <v>1</v>
      </c>
      <c r="R79">
        <v>20</v>
      </c>
      <c r="S79">
        <v>50</v>
      </c>
    </row>
    <row r="80" spans="1:19" x14ac:dyDescent="0.35">
      <c r="A80" t="s">
        <v>1572</v>
      </c>
      <c r="B80" t="s">
        <v>79</v>
      </c>
      <c r="C80" t="s">
        <v>1573</v>
      </c>
      <c r="D80" t="s">
        <v>80</v>
      </c>
      <c r="E80" t="s">
        <v>23</v>
      </c>
      <c r="F80" t="s">
        <v>34</v>
      </c>
      <c r="G80">
        <v>180</v>
      </c>
      <c r="H80">
        <v>20</v>
      </c>
      <c r="I80">
        <v>0</v>
      </c>
      <c r="J80">
        <v>5</v>
      </c>
      <c r="K80">
        <v>1</v>
      </c>
      <c r="L80">
        <v>4</v>
      </c>
      <c r="M80">
        <v>4</v>
      </c>
      <c r="N80">
        <v>4</v>
      </c>
      <c r="O80">
        <v>0</v>
      </c>
      <c r="P80">
        <v>1</v>
      </c>
      <c r="Q80">
        <v>1</v>
      </c>
      <c r="R80">
        <v>20</v>
      </c>
      <c r="S80">
        <v>40</v>
      </c>
    </row>
    <row r="81" spans="1:19" x14ac:dyDescent="0.35">
      <c r="A81" t="s">
        <v>1572</v>
      </c>
      <c r="B81" t="s">
        <v>133</v>
      </c>
      <c r="C81" t="s">
        <v>1573</v>
      </c>
      <c r="D81" t="s">
        <v>134</v>
      </c>
      <c r="E81" t="s">
        <v>23</v>
      </c>
      <c r="F81" t="s">
        <v>34</v>
      </c>
      <c r="G81">
        <v>180</v>
      </c>
      <c r="H81">
        <v>24</v>
      </c>
      <c r="I81">
        <v>0</v>
      </c>
      <c r="J81">
        <v>4</v>
      </c>
      <c r="K81">
        <v>1</v>
      </c>
      <c r="L81">
        <v>3</v>
      </c>
      <c r="M81">
        <v>3</v>
      </c>
      <c r="N81">
        <v>3</v>
      </c>
      <c r="O81">
        <v>0</v>
      </c>
      <c r="P81">
        <v>2</v>
      </c>
      <c r="Q81">
        <v>0</v>
      </c>
      <c r="R81">
        <v>16</v>
      </c>
      <c r="S81">
        <v>40</v>
      </c>
    </row>
    <row r="82" spans="1:19" x14ac:dyDescent="0.35">
      <c r="A82" t="s">
        <v>1574</v>
      </c>
      <c r="B82" t="s">
        <v>150</v>
      </c>
      <c r="C82" t="s">
        <v>1575</v>
      </c>
      <c r="D82" t="s">
        <v>151</v>
      </c>
      <c r="E82" t="s">
        <v>23</v>
      </c>
      <c r="F82" t="s">
        <v>564</v>
      </c>
      <c r="G82">
        <v>240</v>
      </c>
      <c r="H82">
        <v>20</v>
      </c>
      <c r="I82">
        <v>0</v>
      </c>
      <c r="J82">
        <v>3</v>
      </c>
      <c r="K82">
        <v>1</v>
      </c>
      <c r="L82">
        <v>1</v>
      </c>
      <c r="M82">
        <v>3</v>
      </c>
      <c r="N82">
        <v>1</v>
      </c>
      <c r="O82">
        <v>0</v>
      </c>
      <c r="P82">
        <v>1</v>
      </c>
      <c r="Q82">
        <v>0</v>
      </c>
      <c r="R82">
        <v>10</v>
      </c>
      <c r="S82">
        <v>30</v>
      </c>
    </row>
    <row r="83" spans="1:19" x14ac:dyDescent="0.35">
      <c r="A83" t="s">
        <v>1574</v>
      </c>
      <c r="B83" t="s">
        <v>20</v>
      </c>
      <c r="C83" t="s">
        <v>1575</v>
      </c>
      <c r="D83" t="s">
        <v>22</v>
      </c>
      <c r="E83" t="s">
        <v>23</v>
      </c>
      <c r="F83" t="s">
        <v>25</v>
      </c>
      <c r="G83">
        <v>240</v>
      </c>
      <c r="H83">
        <v>60</v>
      </c>
      <c r="I83">
        <v>0</v>
      </c>
      <c r="J83">
        <v>10</v>
      </c>
      <c r="K83">
        <v>1</v>
      </c>
      <c r="L83">
        <v>4</v>
      </c>
      <c r="M83">
        <v>4</v>
      </c>
      <c r="N83">
        <v>10</v>
      </c>
      <c r="O83">
        <v>0</v>
      </c>
      <c r="P83">
        <v>6</v>
      </c>
      <c r="Q83">
        <v>5</v>
      </c>
      <c r="R83">
        <v>40</v>
      </c>
      <c r="S83">
        <v>100</v>
      </c>
    </row>
    <row r="84" spans="1:19" x14ac:dyDescent="0.35">
      <c r="A84" t="s">
        <v>1574</v>
      </c>
      <c r="B84" t="s">
        <v>156</v>
      </c>
      <c r="C84" t="s">
        <v>1575</v>
      </c>
      <c r="D84" t="s">
        <v>157</v>
      </c>
      <c r="E84" t="s">
        <v>23</v>
      </c>
      <c r="F84" t="s">
        <v>25</v>
      </c>
      <c r="G84">
        <v>240</v>
      </c>
      <c r="H84">
        <v>44</v>
      </c>
      <c r="I84">
        <v>0</v>
      </c>
      <c r="J84">
        <v>8</v>
      </c>
      <c r="K84">
        <v>2</v>
      </c>
      <c r="L84">
        <v>4</v>
      </c>
      <c r="M84">
        <v>2</v>
      </c>
      <c r="N84">
        <v>8</v>
      </c>
      <c r="O84">
        <v>0</v>
      </c>
      <c r="P84">
        <v>4</v>
      </c>
      <c r="Q84">
        <v>4</v>
      </c>
      <c r="R84">
        <v>32</v>
      </c>
      <c r="S84">
        <v>76</v>
      </c>
    </row>
    <row r="85" spans="1:19" x14ac:dyDescent="0.35">
      <c r="A85" t="s">
        <v>1576</v>
      </c>
      <c r="B85" t="s">
        <v>79</v>
      </c>
      <c r="C85" t="s">
        <v>1577</v>
      </c>
      <c r="D85" t="s">
        <v>80</v>
      </c>
      <c r="E85" t="s">
        <v>23</v>
      </c>
      <c r="F85" t="s">
        <v>34</v>
      </c>
      <c r="G85">
        <v>180</v>
      </c>
      <c r="H85">
        <v>25</v>
      </c>
      <c r="I85">
        <v>0</v>
      </c>
      <c r="J85">
        <v>5</v>
      </c>
      <c r="K85">
        <v>1</v>
      </c>
      <c r="L85">
        <v>1</v>
      </c>
      <c r="M85">
        <v>2</v>
      </c>
      <c r="N85">
        <v>4</v>
      </c>
      <c r="O85">
        <v>0</v>
      </c>
      <c r="P85">
        <v>1</v>
      </c>
      <c r="Q85">
        <v>1</v>
      </c>
      <c r="R85">
        <v>15</v>
      </c>
      <c r="S85">
        <v>40</v>
      </c>
    </row>
    <row r="86" spans="1:19" x14ac:dyDescent="0.35">
      <c r="A86" t="s">
        <v>1576</v>
      </c>
      <c r="B86" t="s">
        <v>133</v>
      </c>
      <c r="C86" t="s">
        <v>1577</v>
      </c>
      <c r="D86" t="s">
        <v>134</v>
      </c>
      <c r="E86" t="s">
        <v>23</v>
      </c>
      <c r="F86" t="s">
        <v>34</v>
      </c>
      <c r="G86">
        <v>180</v>
      </c>
      <c r="H86">
        <v>20</v>
      </c>
      <c r="I86">
        <v>0</v>
      </c>
      <c r="J86">
        <v>3</v>
      </c>
      <c r="K86">
        <v>1</v>
      </c>
      <c r="L86">
        <v>6</v>
      </c>
      <c r="M86">
        <v>1</v>
      </c>
      <c r="N86">
        <v>5</v>
      </c>
      <c r="O86">
        <v>0</v>
      </c>
      <c r="P86">
        <v>3</v>
      </c>
      <c r="Q86">
        <v>1</v>
      </c>
      <c r="R86">
        <v>20</v>
      </c>
      <c r="S86">
        <v>40</v>
      </c>
    </row>
    <row r="87" spans="1:19" x14ac:dyDescent="0.35">
      <c r="A87" t="s">
        <v>1578</v>
      </c>
      <c r="B87" t="s">
        <v>20</v>
      </c>
      <c r="C87" t="s">
        <v>1579</v>
      </c>
      <c r="D87" t="s">
        <v>22</v>
      </c>
      <c r="E87" t="s">
        <v>23</v>
      </c>
      <c r="F87" t="s">
        <v>564</v>
      </c>
      <c r="G87">
        <v>240</v>
      </c>
      <c r="H87">
        <v>20</v>
      </c>
      <c r="I87">
        <v>0</v>
      </c>
      <c r="J87">
        <v>3</v>
      </c>
      <c r="K87">
        <v>0</v>
      </c>
      <c r="L87">
        <v>1</v>
      </c>
      <c r="M87">
        <v>2</v>
      </c>
      <c r="N87">
        <v>2</v>
      </c>
      <c r="O87">
        <v>0</v>
      </c>
      <c r="P87">
        <v>1</v>
      </c>
      <c r="Q87">
        <v>1</v>
      </c>
      <c r="R87">
        <v>10</v>
      </c>
      <c r="S87">
        <v>30</v>
      </c>
    </row>
    <row r="88" spans="1:19" x14ac:dyDescent="0.35">
      <c r="A88" t="s">
        <v>1578</v>
      </c>
      <c r="B88" t="s">
        <v>156</v>
      </c>
      <c r="C88" t="s">
        <v>1579</v>
      </c>
      <c r="D88" t="s">
        <v>157</v>
      </c>
      <c r="E88" t="s">
        <v>23</v>
      </c>
      <c r="F88" t="s">
        <v>25</v>
      </c>
      <c r="G88">
        <v>240</v>
      </c>
      <c r="H88">
        <v>30</v>
      </c>
      <c r="I88">
        <v>0</v>
      </c>
      <c r="J88">
        <v>5</v>
      </c>
      <c r="K88">
        <v>1</v>
      </c>
      <c r="L88">
        <v>1</v>
      </c>
      <c r="M88">
        <v>3</v>
      </c>
      <c r="N88">
        <v>5</v>
      </c>
      <c r="O88">
        <v>0</v>
      </c>
      <c r="P88">
        <v>5</v>
      </c>
      <c r="Q88">
        <v>3</v>
      </c>
      <c r="R88">
        <v>23</v>
      </c>
      <c r="S88">
        <v>53</v>
      </c>
    </row>
    <row r="89" spans="1:19" x14ac:dyDescent="0.35">
      <c r="A89" t="s">
        <v>1578</v>
      </c>
      <c r="B89" t="s">
        <v>188</v>
      </c>
      <c r="C89" t="s">
        <v>1579</v>
      </c>
      <c r="D89" t="s">
        <v>189</v>
      </c>
      <c r="E89" t="s">
        <v>23</v>
      </c>
      <c r="F89" t="s">
        <v>25</v>
      </c>
      <c r="G89">
        <v>240</v>
      </c>
      <c r="H89">
        <v>20</v>
      </c>
      <c r="I89">
        <v>0</v>
      </c>
      <c r="J89">
        <v>5</v>
      </c>
      <c r="K89">
        <v>1</v>
      </c>
      <c r="L89">
        <v>1</v>
      </c>
      <c r="M89">
        <v>3</v>
      </c>
      <c r="N89">
        <v>3</v>
      </c>
      <c r="O89">
        <v>0</v>
      </c>
      <c r="P89">
        <v>1</v>
      </c>
      <c r="Q89">
        <v>1</v>
      </c>
      <c r="R89">
        <v>15</v>
      </c>
      <c r="S89">
        <v>35</v>
      </c>
    </row>
    <row r="90" spans="1:19" x14ac:dyDescent="0.35">
      <c r="A90" t="s">
        <v>1580</v>
      </c>
      <c r="B90" t="s">
        <v>1581</v>
      </c>
      <c r="C90" t="s">
        <v>1582</v>
      </c>
      <c r="D90" t="s">
        <v>1583</v>
      </c>
      <c r="E90" t="s">
        <v>23</v>
      </c>
      <c r="F90" t="s">
        <v>564</v>
      </c>
      <c r="G90">
        <v>240</v>
      </c>
      <c r="H90">
        <v>14</v>
      </c>
      <c r="I90">
        <v>0</v>
      </c>
      <c r="J90">
        <v>5</v>
      </c>
      <c r="K90">
        <v>1</v>
      </c>
      <c r="L90">
        <v>1</v>
      </c>
      <c r="M90">
        <v>5</v>
      </c>
      <c r="N90">
        <v>1</v>
      </c>
      <c r="O90">
        <v>0</v>
      </c>
      <c r="P90">
        <v>2</v>
      </c>
      <c r="Q90">
        <v>1</v>
      </c>
      <c r="R90">
        <v>16</v>
      </c>
      <c r="S90">
        <v>30</v>
      </c>
    </row>
    <row r="91" spans="1:19" x14ac:dyDescent="0.35">
      <c r="A91" t="s">
        <v>1584</v>
      </c>
      <c r="B91" t="s">
        <v>88</v>
      </c>
      <c r="C91" t="s">
        <v>1585</v>
      </c>
      <c r="D91" t="s">
        <v>90</v>
      </c>
      <c r="E91" t="s">
        <v>23</v>
      </c>
      <c r="F91" t="s">
        <v>34</v>
      </c>
      <c r="G91">
        <v>180</v>
      </c>
      <c r="H91">
        <v>16</v>
      </c>
      <c r="I91">
        <v>0</v>
      </c>
      <c r="J91">
        <v>1</v>
      </c>
      <c r="K91">
        <v>1</v>
      </c>
      <c r="L91">
        <v>5</v>
      </c>
      <c r="M91">
        <v>1</v>
      </c>
      <c r="N91">
        <v>2</v>
      </c>
      <c r="O91">
        <v>0</v>
      </c>
      <c r="P91">
        <v>3</v>
      </c>
      <c r="Q91">
        <v>1</v>
      </c>
      <c r="R91">
        <v>14</v>
      </c>
      <c r="S91">
        <v>30</v>
      </c>
    </row>
    <row r="92" spans="1:19" x14ac:dyDescent="0.35">
      <c r="A92" t="s">
        <v>1580</v>
      </c>
      <c r="B92" t="s">
        <v>156</v>
      </c>
      <c r="C92" t="s">
        <v>1582</v>
      </c>
      <c r="D92" t="s">
        <v>157</v>
      </c>
      <c r="E92" t="s">
        <v>23</v>
      </c>
      <c r="F92" t="s">
        <v>25</v>
      </c>
      <c r="G92">
        <v>240</v>
      </c>
      <c r="H92">
        <v>24</v>
      </c>
      <c r="I92">
        <v>0</v>
      </c>
      <c r="J92">
        <v>4</v>
      </c>
      <c r="K92">
        <v>1</v>
      </c>
      <c r="L92">
        <v>2</v>
      </c>
      <c r="M92">
        <v>4</v>
      </c>
      <c r="N92">
        <v>4</v>
      </c>
      <c r="O92">
        <v>0</v>
      </c>
      <c r="P92">
        <v>1</v>
      </c>
      <c r="Q92">
        <v>0</v>
      </c>
      <c r="R92">
        <v>16</v>
      </c>
      <c r="S92">
        <v>40</v>
      </c>
    </row>
    <row r="93" spans="1:19" x14ac:dyDescent="0.35">
      <c r="A93" t="s">
        <v>1580</v>
      </c>
      <c r="B93" t="s">
        <v>150</v>
      </c>
      <c r="C93" t="s">
        <v>1582</v>
      </c>
      <c r="D93" t="s">
        <v>151</v>
      </c>
      <c r="E93" t="s">
        <v>23</v>
      </c>
      <c r="F93" t="s">
        <v>25</v>
      </c>
      <c r="G93">
        <v>240</v>
      </c>
      <c r="H93">
        <v>24</v>
      </c>
      <c r="I93">
        <v>0</v>
      </c>
      <c r="J93">
        <v>4</v>
      </c>
      <c r="K93">
        <v>1</v>
      </c>
      <c r="L93">
        <v>1</v>
      </c>
      <c r="M93">
        <v>4</v>
      </c>
      <c r="N93">
        <v>4</v>
      </c>
      <c r="O93">
        <v>0</v>
      </c>
      <c r="P93">
        <v>2</v>
      </c>
      <c r="Q93">
        <v>0</v>
      </c>
      <c r="R93">
        <v>16</v>
      </c>
      <c r="S93">
        <v>40</v>
      </c>
    </row>
    <row r="94" spans="1:19" x14ac:dyDescent="0.35">
      <c r="A94" t="s">
        <v>1586</v>
      </c>
      <c r="B94" t="s">
        <v>223</v>
      </c>
      <c r="C94" t="s">
        <v>1587</v>
      </c>
      <c r="D94" t="s">
        <v>224</v>
      </c>
      <c r="E94" t="s">
        <v>23</v>
      </c>
      <c r="F94" t="s">
        <v>34</v>
      </c>
      <c r="G94">
        <v>180</v>
      </c>
      <c r="H94">
        <v>22</v>
      </c>
      <c r="I94"/>
      <c r="J94">
        <v>2</v>
      </c>
      <c r="K94">
        <v>1</v>
      </c>
      <c r="L94">
        <v>1</v>
      </c>
      <c r="M94">
        <v>1</v>
      </c>
      <c r="N94">
        <v>1</v>
      </c>
      <c r="O94"/>
      <c r="P94">
        <v>1</v>
      </c>
      <c r="Q94">
        <v>1</v>
      </c>
      <c r="R94">
        <v>8</v>
      </c>
      <c r="S94">
        <v>30</v>
      </c>
    </row>
    <row r="95" spans="1:19" x14ac:dyDescent="0.35">
      <c r="A95" t="s">
        <v>1586</v>
      </c>
      <c r="B95" t="s">
        <v>1588</v>
      </c>
      <c r="C95" t="s">
        <v>1587</v>
      </c>
      <c r="D95" t="s">
        <v>1589</v>
      </c>
      <c r="E95" t="s">
        <v>23</v>
      </c>
      <c r="F95" t="s">
        <v>34</v>
      </c>
      <c r="G95">
        <v>180</v>
      </c>
      <c r="H95">
        <v>38</v>
      </c>
      <c r="I95"/>
      <c r="J95">
        <v>6</v>
      </c>
      <c r="K95">
        <v>1</v>
      </c>
      <c r="L95">
        <v>1</v>
      </c>
      <c r="M95">
        <v>1</v>
      </c>
      <c r="N95">
        <v>1</v>
      </c>
      <c r="O95"/>
      <c r="P95">
        <v>1</v>
      </c>
      <c r="Q95">
        <v>1</v>
      </c>
      <c r="R95">
        <v>12</v>
      </c>
      <c r="S95">
        <v>50</v>
      </c>
    </row>
    <row r="96" spans="1:19" x14ac:dyDescent="0.35">
      <c r="A96" t="s">
        <v>1586</v>
      </c>
      <c r="B96" t="s">
        <v>1590</v>
      </c>
      <c r="C96" t="s">
        <v>1587</v>
      </c>
      <c r="D96" t="s">
        <v>1591</v>
      </c>
      <c r="E96" t="s">
        <v>23</v>
      </c>
      <c r="F96" t="s">
        <v>34</v>
      </c>
      <c r="G96">
        <v>180</v>
      </c>
      <c r="H96">
        <v>20</v>
      </c>
      <c r="I96"/>
      <c r="J96">
        <v>4</v>
      </c>
      <c r="K96">
        <v>1</v>
      </c>
      <c r="L96">
        <v>1</v>
      </c>
      <c r="M96">
        <v>1</v>
      </c>
      <c r="N96">
        <v>1</v>
      </c>
      <c r="O96"/>
      <c r="P96">
        <v>1</v>
      </c>
      <c r="Q96">
        <v>1</v>
      </c>
      <c r="R96">
        <v>10</v>
      </c>
      <c r="S96">
        <v>30</v>
      </c>
    </row>
    <row r="97" spans="1:19" x14ac:dyDescent="0.35">
      <c r="A97" t="s">
        <v>1592</v>
      </c>
      <c r="B97" t="s">
        <v>1593</v>
      </c>
      <c r="C97" t="s">
        <v>1594</v>
      </c>
      <c r="D97" t="s">
        <v>1595</v>
      </c>
      <c r="E97" t="s">
        <v>23</v>
      </c>
      <c r="F97" t="s">
        <v>34</v>
      </c>
      <c r="G97">
        <v>180</v>
      </c>
      <c r="H97">
        <v>20</v>
      </c>
      <c r="I97"/>
      <c r="J97">
        <v>4</v>
      </c>
      <c r="K97">
        <v>1</v>
      </c>
      <c r="L97">
        <v>1</v>
      </c>
      <c r="M97">
        <v>1</v>
      </c>
      <c r="N97">
        <v>1</v>
      </c>
      <c r="O97"/>
      <c r="P97">
        <v>1</v>
      </c>
      <c r="Q97">
        <v>1</v>
      </c>
      <c r="R97">
        <v>10</v>
      </c>
      <c r="S97">
        <v>30</v>
      </c>
    </row>
    <row r="98" spans="1:19" x14ac:dyDescent="0.35">
      <c r="A98" t="s">
        <v>1596</v>
      </c>
      <c r="B98" t="s">
        <v>79</v>
      </c>
      <c r="C98" t="s">
        <v>1597</v>
      </c>
      <c r="D98" t="s">
        <v>80</v>
      </c>
      <c r="E98" t="s">
        <v>23</v>
      </c>
      <c r="F98" t="s">
        <v>34</v>
      </c>
      <c r="G98">
        <v>180</v>
      </c>
      <c r="H98">
        <v>18</v>
      </c>
      <c r="I98"/>
      <c r="J98">
        <v>1</v>
      </c>
      <c r="K98">
        <v>1</v>
      </c>
      <c r="L98">
        <v>1</v>
      </c>
      <c r="M98">
        <v>1</v>
      </c>
      <c r="N98">
        <v>1</v>
      </c>
      <c r="O98"/>
      <c r="P98">
        <v>1</v>
      </c>
      <c r="Q98">
        <v>1</v>
      </c>
      <c r="R98">
        <v>7</v>
      </c>
      <c r="S98">
        <v>25</v>
      </c>
    </row>
    <row r="99" spans="1:19" x14ac:dyDescent="0.35">
      <c r="A99" t="s">
        <v>1598</v>
      </c>
      <c r="B99" t="s">
        <v>1599</v>
      </c>
      <c r="C99" t="s">
        <v>1600</v>
      </c>
      <c r="D99" t="s">
        <v>1601</v>
      </c>
      <c r="E99" t="s">
        <v>23</v>
      </c>
      <c r="F99" t="s">
        <v>145</v>
      </c>
      <c r="G99">
        <v>180</v>
      </c>
      <c r="H99">
        <v>20</v>
      </c>
      <c r="I99"/>
      <c r="J99">
        <v>4</v>
      </c>
      <c r="K99">
        <v>1</v>
      </c>
      <c r="L99">
        <v>1</v>
      </c>
      <c r="M99">
        <v>1</v>
      </c>
      <c r="N99">
        <v>1</v>
      </c>
      <c r="O99"/>
      <c r="P99">
        <v>1</v>
      </c>
      <c r="Q99">
        <v>1</v>
      </c>
      <c r="R99">
        <v>10</v>
      </c>
      <c r="S99">
        <v>30</v>
      </c>
    </row>
    <row r="100" spans="1:19" x14ac:dyDescent="0.35">
      <c r="A100" t="s">
        <v>1598</v>
      </c>
      <c r="B100" t="s">
        <v>1602</v>
      </c>
      <c r="C100" t="s">
        <v>1600</v>
      </c>
      <c r="D100" t="s">
        <v>1603</v>
      </c>
      <c r="E100" t="s">
        <v>23</v>
      </c>
      <c r="F100" t="s">
        <v>34</v>
      </c>
      <c r="G100">
        <v>180</v>
      </c>
      <c r="H100">
        <v>20</v>
      </c>
      <c r="I100"/>
      <c r="J100">
        <v>4</v>
      </c>
      <c r="K100">
        <v>1</v>
      </c>
      <c r="L100">
        <v>1</v>
      </c>
      <c r="M100">
        <v>1</v>
      </c>
      <c r="N100">
        <v>1</v>
      </c>
      <c r="O100"/>
      <c r="P100">
        <v>1</v>
      </c>
      <c r="Q100">
        <v>1</v>
      </c>
      <c r="R100">
        <v>10</v>
      </c>
      <c r="S100">
        <v>30</v>
      </c>
    </row>
    <row r="101" spans="1:19" x14ac:dyDescent="0.35">
      <c r="A101" t="s">
        <v>1604</v>
      </c>
      <c r="B101" t="s">
        <v>1605</v>
      </c>
      <c r="C101" t="s">
        <v>1606</v>
      </c>
      <c r="D101" t="s">
        <v>1607</v>
      </c>
      <c r="E101" t="s">
        <v>23</v>
      </c>
      <c r="F101" t="s">
        <v>564</v>
      </c>
      <c r="G101">
        <v>240</v>
      </c>
      <c r="H101">
        <v>20</v>
      </c>
      <c r="I101"/>
      <c r="J101">
        <v>4</v>
      </c>
      <c r="K101">
        <v>1</v>
      </c>
      <c r="L101">
        <v>1</v>
      </c>
      <c r="M101">
        <v>1</v>
      </c>
      <c r="N101">
        <v>1</v>
      </c>
      <c r="O101"/>
      <c r="P101">
        <v>1</v>
      </c>
      <c r="Q101">
        <v>1</v>
      </c>
      <c r="R101">
        <v>10</v>
      </c>
      <c r="S101">
        <v>30</v>
      </c>
    </row>
    <row r="102" spans="1:19" x14ac:dyDescent="0.35">
      <c r="A102" t="s">
        <v>1604</v>
      </c>
      <c r="B102" t="s">
        <v>147</v>
      </c>
      <c r="C102" t="s">
        <v>1606</v>
      </c>
      <c r="D102" t="s">
        <v>149</v>
      </c>
      <c r="E102" t="s">
        <v>23</v>
      </c>
      <c r="F102" t="s">
        <v>564</v>
      </c>
      <c r="G102">
        <v>240</v>
      </c>
      <c r="H102">
        <v>20</v>
      </c>
      <c r="I102"/>
      <c r="J102">
        <v>4</v>
      </c>
      <c r="K102">
        <v>1</v>
      </c>
      <c r="L102">
        <v>1</v>
      </c>
      <c r="M102">
        <v>1</v>
      </c>
      <c r="N102">
        <v>1</v>
      </c>
      <c r="O102"/>
      <c r="P102">
        <v>1</v>
      </c>
      <c r="Q102">
        <v>1</v>
      </c>
      <c r="R102">
        <v>10</v>
      </c>
      <c r="S102">
        <v>30</v>
      </c>
    </row>
    <row r="103" spans="1:19" x14ac:dyDescent="0.35">
      <c r="A103" t="s">
        <v>1604</v>
      </c>
      <c r="B103" t="s">
        <v>20</v>
      </c>
      <c r="C103" t="s">
        <v>1606</v>
      </c>
      <c r="D103" t="s">
        <v>22</v>
      </c>
      <c r="E103" t="s">
        <v>23</v>
      </c>
      <c r="F103" t="s">
        <v>25</v>
      </c>
      <c r="G103">
        <v>240</v>
      </c>
      <c r="H103">
        <v>55</v>
      </c>
      <c r="I103"/>
      <c r="J103">
        <v>4</v>
      </c>
      <c r="K103">
        <v>1</v>
      </c>
      <c r="L103">
        <v>1</v>
      </c>
      <c r="M103">
        <v>1</v>
      </c>
      <c r="N103">
        <v>1</v>
      </c>
      <c r="O103"/>
      <c r="P103">
        <v>1</v>
      </c>
      <c r="Q103">
        <v>1</v>
      </c>
      <c r="R103">
        <v>10</v>
      </c>
      <c r="S103">
        <v>65</v>
      </c>
    </row>
    <row r="104" spans="1:19" x14ac:dyDescent="0.35">
      <c r="A104" t="s">
        <v>1604</v>
      </c>
      <c r="B104" t="s">
        <v>154</v>
      </c>
      <c r="C104" t="s">
        <v>1606</v>
      </c>
      <c r="D104" t="s">
        <v>155</v>
      </c>
      <c r="E104" t="s">
        <v>23</v>
      </c>
      <c r="F104" t="s">
        <v>25</v>
      </c>
      <c r="G104">
        <v>240</v>
      </c>
      <c r="H104">
        <v>22</v>
      </c>
      <c r="I104"/>
      <c r="J104">
        <v>2</v>
      </c>
      <c r="K104">
        <v>1</v>
      </c>
      <c r="L104">
        <v>1</v>
      </c>
      <c r="M104">
        <v>1</v>
      </c>
      <c r="N104">
        <v>1</v>
      </c>
      <c r="O104"/>
      <c r="P104">
        <v>1</v>
      </c>
      <c r="Q104">
        <v>1</v>
      </c>
      <c r="R104">
        <v>8</v>
      </c>
      <c r="S104">
        <v>30</v>
      </c>
    </row>
    <row r="105" spans="1:19" x14ac:dyDescent="0.35">
      <c r="A105" t="s">
        <v>1604</v>
      </c>
      <c r="B105" t="s">
        <v>229</v>
      </c>
      <c r="C105" t="s">
        <v>1606</v>
      </c>
      <c r="D105" t="s">
        <v>230</v>
      </c>
      <c r="E105" t="s">
        <v>23</v>
      </c>
      <c r="F105" t="s">
        <v>564</v>
      </c>
      <c r="G105">
        <v>240</v>
      </c>
      <c r="H105">
        <v>25</v>
      </c>
      <c r="I105"/>
      <c r="J105">
        <v>6</v>
      </c>
      <c r="K105">
        <v>1</v>
      </c>
      <c r="L105">
        <v>2</v>
      </c>
      <c r="M105">
        <v>2</v>
      </c>
      <c r="N105">
        <v>1</v>
      </c>
      <c r="O105"/>
      <c r="P105">
        <v>1</v>
      </c>
      <c r="Q105">
        <v>2</v>
      </c>
      <c r="R105">
        <v>15</v>
      </c>
      <c r="S105">
        <v>40</v>
      </c>
    </row>
    <row r="106" spans="1:19" x14ac:dyDescent="0.35">
      <c r="A106" t="s">
        <v>1604</v>
      </c>
      <c r="B106" t="s">
        <v>188</v>
      </c>
      <c r="C106" t="s">
        <v>1606</v>
      </c>
      <c r="D106" t="s">
        <v>189</v>
      </c>
      <c r="E106" t="s">
        <v>23</v>
      </c>
      <c r="F106" t="s">
        <v>564</v>
      </c>
      <c r="G106">
        <v>240</v>
      </c>
      <c r="H106">
        <v>20</v>
      </c>
      <c r="I106"/>
      <c r="J106">
        <v>14</v>
      </c>
      <c r="K106">
        <v>1</v>
      </c>
      <c r="L106">
        <v>1</v>
      </c>
      <c r="M106">
        <v>1</v>
      </c>
      <c r="N106">
        <v>1</v>
      </c>
      <c r="O106"/>
      <c r="P106">
        <v>1</v>
      </c>
      <c r="Q106">
        <v>1</v>
      </c>
      <c r="R106">
        <v>20</v>
      </c>
      <c r="S106">
        <v>40</v>
      </c>
    </row>
    <row r="107" spans="1:19" x14ac:dyDescent="0.35">
      <c r="A107" t="s">
        <v>1608</v>
      </c>
      <c r="B107" t="s">
        <v>103</v>
      </c>
      <c r="C107" t="s">
        <v>1609</v>
      </c>
      <c r="D107" t="s">
        <v>104</v>
      </c>
      <c r="E107" t="s">
        <v>23</v>
      </c>
      <c r="F107" t="s">
        <v>34</v>
      </c>
      <c r="G107">
        <v>180</v>
      </c>
      <c r="H107">
        <v>40</v>
      </c>
      <c r="I107"/>
      <c r="J107">
        <v>4</v>
      </c>
      <c r="K107">
        <v>1</v>
      </c>
      <c r="L107">
        <v>1</v>
      </c>
      <c r="M107">
        <v>1</v>
      </c>
      <c r="N107">
        <v>1</v>
      </c>
      <c r="O107"/>
      <c r="P107">
        <v>1</v>
      </c>
      <c r="Q107">
        <v>1</v>
      </c>
      <c r="R107">
        <v>10</v>
      </c>
      <c r="S107">
        <v>50</v>
      </c>
    </row>
    <row r="108" spans="1:19" x14ac:dyDescent="0.35">
      <c r="A108" t="s">
        <v>1610</v>
      </c>
      <c r="B108" t="s">
        <v>1611</v>
      </c>
      <c r="C108" t="s">
        <v>1612</v>
      </c>
      <c r="D108" t="s">
        <v>1613</v>
      </c>
      <c r="E108" t="s">
        <v>23</v>
      </c>
      <c r="F108" t="s">
        <v>34</v>
      </c>
      <c r="G108">
        <v>180</v>
      </c>
      <c r="H108">
        <v>27</v>
      </c>
      <c r="I108"/>
      <c r="J108"/>
      <c r="K108"/>
      <c r="L108">
        <v>1</v>
      </c>
      <c r="M108"/>
      <c r="N108">
        <v>1</v>
      </c>
      <c r="O108"/>
      <c r="P108"/>
      <c r="Q108">
        <v>1</v>
      </c>
      <c r="R108">
        <v>3</v>
      </c>
      <c r="S108">
        <v>30</v>
      </c>
    </row>
    <row r="109" spans="1:19" x14ac:dyDescent="0.35">
      <c r="A109" t="s">
        <v>1610</v>
      </c>
      <c r="B109" t="s">
        <v>133</v>
      </c>
      <c r="C109" t="s">
        <v>1612</v>
      </c>
      <c r="D109" t="s">
        <v>134</v>
      </c>
      <c r="E109" t="s">
        <v>23</v>
      </c>
      <c r="F109" t="s">
        <v>34</v>
      </c>
      <c r="G109">
        <v>180</v>
      </c>
      <c r="H109">
        <v>17</v>
      </c>
      <c r="I109"/>
      <c r="J109">
        <v>3</v>
      </c>
      <c r="K109">
        <v>1</v>
      </c>
      <c r="L109">
        <v>1</v>
      </c>
      <c r="M109">
        <v>1</v>
      </c>
      <c r="N109">
        <v>1</v>
      </c>
      <c r="O109"/>
      <c r="P109">
        <v>5</v>
      </c>
      <c r="Q109">
        <v>1</v>
      </c>
      <c r="R109">
        <v>13</v>
      </c>
      <c r="S109">
        <v>30</v>
      </c>
    </row>
    <row r="110" spans="1:19" x14ac:dyDescent="0.35">
      <c r="A110" t="s">
        <v>1610</v>
      </c>
      <c r="B110" t="s">
        <v>95</v>
      </c>
      <c r="C110" t="s">
        <v>1612</v>
      </c>
      <c r="D110" t="s">
        <v>96</v>
      </c>
      <c r="E110" t="s">
        <v>23</v>
      </c>
      <c r="F110" t="s">
        <v>34</v>
      </c>
      <c r="G110">
        <v>180</v>
      </c>
      <c r="H110">
        <v>25</v>
      </c>
      <c r="I110"/>
      <c r="J110">
        <v>5</v>
      </c>
      <c r="K110">
        <v>1</v>
      </c>
      <c r="L110">
        <v>1</v>
      </c>
      <c r="M110">
        <v>1</v>
      </c>
      <c r="N110">
        <v>1</v>
      </c>
      <c r="O110"/>
      <c r="P110">
        <v>5</v>
      </c>
      <c r="Q110">
        <v>1</v>
      </c>
      <c r="R110">
        <v>15</v>
      </c>
      <c r="S110">
        <v>40</v>
      </c>
    </row>
    <row r="111" spans="1:19" x14ac:dyDescent="0.35">
      <c r="A111" t="s">
        <v>1610</v>
      </c>
      <c r="B111" t="s">
        <v>708</v>
      </c>
      <c r="C111" t="s">
        <v>1612</v>
      </c>
      <c r="D111" t="s">
        <v>709</v>
      </c>
      <c r="E111" t="s">
        <v>23</v>
      </c>
      <c r="F111" t="s">
        <v>34</v>
      </c>
      <c r="G111">
        <v>180</v>
      </c>
      <c r="H111">
        <v>52</v>
      </c>
      <c r="I111"/>
      <c r="J111">
        <v>1</v>
      </c>
      <c r="K111">
        <v>1</v>
      </c>
      <c r="L111">
        <v>1</v>
      </c>
      <c r="M111">
        <v>1</v>
      </c>
      <c r="N111">
        <v>1</v>
      </c>
      <c r="O111"/>
      <c r="P111">
        <v>1</v>
      </c>
      <c r="Q111">
        <v>2</v>
      </c>
      <c r="R111">
        <v>8</v>
      </c>
      <c r="S111">
        <v>60</v>
      </c>
    </row>
    <row r="112" spans="1:19" x14ac:dyDescent="0.35">
      <c r="A112" t="s">
        <v>1614</v>
      </c>
      <c r="B112" t="s">
        <v>161</v>
      </c>
      <c r="C112" t="s">
        <v>1615</v>
      </c>
      <c r="D112" t="s">
        <v>163</v>
      </c>
      <c r="E112" t="s">
        <v>23</v>
      </c>
      <c r="F112" t="s">
        <v>34</v>
      </c>
      <c r="G112">
        <v>180</v>
      </c>
      <c r="H112">
        <v>15</v>
      </c>
      <c r="I112"/>
      <c r="J112">
        <v>5</v>
      </c>
      <c r="K112">
        <v>1</v>
      </c>
      <c r="L112">
        <v>5</v>
      </c>
      <c r="M112">
        <v>1</v>
      </c>
      <c r="N112">
        <v>1</v>
      </c>
      <c r="O112"/>
      <c r="P112">
        <v>5</v>
      </c>
      <c r="Q112">
        <v>2</v>
      </c>
      <c r="R112">
        <v>20</v>
      </c>
      <c r="S112">
        <v>35</v>
      </c>
    </row>
    <row r="113" spans="1:19" x14ac:dyDescent="0.35">
      <c r="A113" t="s">
        <v>1614</v>
      </c>
      <c r="B113" t="s">
        <v>1616</v>
      </c>
      <c r="C113" t="s">
        <v>1615</v>
      </c>
      <c r="D113" t="s">
        <v>1617</v>
      </c>
      <c r="E113" t="s">
        <v>23</v>
      </c>
      <c r="F113" t="s">
        <v>145</v>
      </c>
      <c r="G113">
        <v>180</v>
      </c>
      <c r="H113">
        <v>22</v>
      </c>
      <c r="I113"/>
      <c r="J113">
        <v>1</v>
      </c>
      <c r="K113">
        <v>1</v>
      </c>
      <c r="L113">
        <v>1</v>
      </c>
      <c r="M113">
        <v>1</v>
      </c>
      <c r="N113">
        <v>1</v>
      </c>
      <c r="O113"/>
      <c r="P113">
        <v>2</v>
      </c>
      <c r="Q113">
        <v>1</v>
      </c>
      <c r="R113">
        <v>8</v>
      </c>
      <c r="S113">
        <v>30</v>
      </c>
    </row>
    <row r="114" spans="1:19" x14ac:dyDescent="0.35">
      <c r="A114" t="s">
        <v>1614</v>
      </c>
      <c r="B114" t="s">
        <v>1618</v>
      </c>
      <c r="C114" t="s">
        <v>1615</v>
      </c>
      <c r="D114" t="s">
        <v>1619</v>
      </c>
      <c r="E114" t="s">
        <v>23</v>
      </c>
      <c r="F114" t="s">
        <v>34</v>
      </c>
      <c r="G114">
        <v>180</v>
      </c>
      <c r="H114">
        <v>19</v>
      </c>
      <c r="I114"/>
      <c r="J114">
        <v>1</v>
      </c>
      <c r="K114">
        <v>1</v>
      </c>
      <c r="L114">
        <v>1</v>
      </c>
      <c r="M114">
        <v>1</v>
      </c>
      <c r="N114">
        <v>1</v>
      </c>
      <c r="O114"/>
      <c r="P114">
        <v>5</v>
      </c>
      <c r="Q114">
        <v>1</v>
      </c>
      <c r="R114">
        <v>11</v>
      </c>
      <c r="S114">
        <v>30</v>
      </c>
    </row>
    <row r="115" spans="1:19" x14ac:dyDescent="0.35">
      <c r="A115" t="s">
        <v>1614</v>
      </c>
      <c r="B115" t="s">
        <v>1620</v>
      </c>
      <c r="C115" t="s">
        <v>1615</v>
      </c>
      <c r="D115" t="s">
        <v>1621</v>
      </c>
      <c r="E115" t="s">
        <v>23</v>
      </c>
      <c r="F115" t="s">
        <v>145</v>
      </c>
      <c r="G115">
        <v>180</v>
      </c>
      <c r="H115">
        <v>20</v>
      </c>
      <c r="I115"/>
      <c r="J115">
        <v>2</v>
      </c>
      <c r="K115">
        <v>1</v>
      </c>
      <c r="L115">
        <v>3</v>
      </c>
      <c r="M115">
        <v>1</v>
      </c>
      <c r="N115">
        <v>1</v>
      </c>
      <c r="O115"/>
      <c r="P115"/>
      <c r="Q115">
        <v>2</v>
      </c>
      <c r="R115">
        <v>10</v>
      </c>
      <c r="S115">
        <v>30</v>
      </c>
    </row>
    <row r="116" spans="1:19" x14ac:dyDescent="0.35">
      <c r="A116" t="s">
        <v>1614</v>
      </c>
      <c r="B116" t="s">
        <v>1622</v>
      </c>
      <c r="C116" t="s">
        <v>1615</v>
      </c>
      <c r="D116" t="s">
        <v>1623</v>
      </c>
      <c r="E116" t="s">
        <v>23</v>
      </c>
      <c r="F116" t="s">
        <v>34</v>
      </c>
      <c r="G116">
        <v>180</v>
      </c>
      <c r="H116">
        <v>30</v>
      </c>
      <c r="I116"/>
      <c r="J116">
        <v>2</v>
      </c>
      <c r="K116">
        <v>1</v>
      </c>
      <c r="L116">
        <v>5</v>
      </c>
      <c r="M116">
        <v>1</v>
      </c>
      <c r="N116">
        <v>5</v>
      </c>
      <c r="O116"/>
      <c r="P116">
        <v>10</v>
      </c>
      <c r="Q116">
        <v>1</v>
      </c>
      <c r="R116">
        <v>25</v>
      </c>
      <c r="S116">
        <v>55</v>
      </c>
    </row>
    <row r="117" spans="1:19" x14ac:dyDescent="0.35">
      <c r="A117" t="s">
        <v>1624</v>
      </c>
      <c r="B117" t="s">
        <v>20</v>
      </c>
      <c r="C117" t="s">
        <v>1625</v>
      </c>
      <c r="D117" t="s">
        <v>22</v>
      </c>
      <c r="E117" t="s">
        <v>23</v>
      </c>
      <c r="F117" t="s">
        <v>25</v>
      </c>
      <c r="G117">
        <v>240</v>
      </c>
      <c r="H117">
        <v>50</v>
      </c>
      <c r="I117">
        <v>0</v>
      </c>
      <c r="J117">
        <v>4</v>
      </c>
      <c r="K117">
        <v>0</v>
      </c>
      <c r="L117">
        <v>1</v>
      </c>
      <c r="M117">
        <v>1</v>
      </c>
      <c r="N117">
        <v>2</v>
      </c>
      <c r="O117">
        <v>0</v>
      </c>
      <c r="P117">
        <v>1</v>
      </c>
      <c r="Q117">
        <v>1</v>
      </c>
      <c r="R117">
        <v>10</v>
      </c>
      <c r="S117">
        <v>60</v>
      </c>
    </row>
    <row r="118" spans="1:19" x14ac:dyDescent="0.35">
      <c r="A118" t="s">
        <v>1626</v>
      </c>
      <c r="B118" t="s">
        <v>20</v>
      </c>
      <c r="C118" t="s">
        <v>1627</v>
      </c>
      <c r="D118" t="s">
        <v>22</v>
      </c>
      <c r="E118" t="s">
        <v>23</v>
      </c>
      <c r="F118" t="s">
        <v>25</v>
      </c>
      <c r="G118">
        <v>240</v>
      </c>
      <c r="H118">
        <v>60</v>
      </c>
      <c r="I118">
        <v>0</v>
      </c>
      <c r="J118">
        <v>4</v>
      </c>
      <c r="K118">
        <v>0</v>
      </c>
      <c r="L118">
        <v>1</v>
      </c>
      <c r="M118">
        <v>1</v>
      </c>
      <c r="N118">
        <v>1</v>
      </c>
      <c r="O118">
        <v>0</v>
      </c>
      <c r="P118">
        <v>2</v>
      </c>
      <c r="Q118">
        <v>1</v>
      </c>
      <c r="R118">
        <v>10</v>
      </c>
      <c r="S118">
        <v>70</v>
      </c>
    </row>
    <row r="119" spans="1:19" x14ac:dyDescent="0.35">
      <c r="A119" t="s">
        <v>1626</v>
      </c>
      <c r="B119" t="s">
        <v>154</v>
      </c>
      <c r="C119" t="s">
        <v>1627</v>
      </c>
      <c r="D119" t="s">
        <v>155</v>
      </c>
      <c r="E119" t="s">
        <v>23</v>
      </c>
      <c r="F119" t="s">
        <v>564</v>
      </c>
      <c r="G119">
        <v>240</v>
      </c>
      <c r="H119">
        <v>30</v>
      </c>
      <c r="I119">
        <v>0</v>
      </c>
      <c r="J119">
        <v>10</v>
      </c>
      <c r="K119">
        <v>5</v>
      </c>
      <c r="L119">
        <v>5</v>
      </c>
      <c r="M119">
        <v>2</v>
      </c>
      <c r="N119">
        <v>5</v>
      </c>
      <c r="O119">
        <v>0</v>
      </c>
      <c r="P119">
        <v>1</v>
      </c>
      <c r="Q119">
        <v>2</v>
      </c>
      <c r="R119">
        <v>30</v>
      </c>
      <c r="S119">
        <v>60</v>
      </c>
    </row>
    <row r="120" spans="1:19" x14ac:dyDescent="0.35">
      <c r="A120" t="s">
        <v>1626</v>
      </c>
      <c r="B120" t="s">
        <v>227</v>
      </c>
      <c r="C120" t="s">
        <v>1627</v>
      </c>
      <c r="D120" t="s">
        <v>228</v>
      </c>
      <c r="E120" t="s">
        <v>23</v>
      </c>
      <c r="F120" t="s">
        <v>25</v>
      </c>
      <c r="G120">
        <v>240</v>
      </c>
      <c r="H120">
        <v>35</v>
      </c>
      <c r="I120">
        <v>0</v>
      </c>
      <c r="J120">
        <v>5</v>
      </c>
      <c r="K120">
        <v>0</v>
      </c>
      <c r="L120">
        <v>10</v>
      </c>
      <c r="M120">
        <v>5</v>
      </c>
      <c r="N120">
        <v>0</v>
      </c>
      <c r="O120">
        <v>0</v>
      </c>
      <c r="P120">
        <v>5</v>
      </c>
      <c r="Q120">
        <v>0</v>
      </c>
      <c r="R120">
        <v>25</v>
      </c>
      <c r="S120">
        <v>60</v>
      </c>
    </row>
    <row r="121" spans="1:19" x14ac:dyDescent="0.35">
      <c r="A121" t="s">
        <v>1626</v>
      </c>
      <c r="B121" t="s">
        <v>156</v>
      </c>
      <c r="C121" t="s">
        <v>1627</v>
      </c>
      <c r="D121" t="s">
        <v>157</v>
      </c>
      <c r="E121" t="s">
        <v>23</v>
      </c>
      <c r="F121" t="s">
        <v>25</v>
      </c>
      <c r="G121">
        <v>240</v>
      </c>
      <c r="H121">
        <v>90</v>
      </c>
      <c r="I121">
        <v>0</v>
      </c>
      <c r="J121">
        <v>5</v>
      </c>
      <c r="K121">
        <v>0</v>
      </c>
      <c r="L121">
        <v>2</v>
      </c>
      <c r="M121">
        <v>2</v>
      </c>
      <c r="N121">
        <v>2</v>
      </c>
      <c r="O121">
        <v>0</v>
      </c>
      <c r="P121">
        <v>2</v>
      </c>
      <c r="Q121">
        <v>2</v>
      </c>
      <c r="R121">
        <v>15</v>
      </c>
      <c r="S121">
        <v>105</v>
      </c>
    </row>
    <row r="122" spans="1:19" x14ac:dyDescent="0.35">
      <c r="A122" t="s">
        <v>1626</v>
      </c>
      <c r="B122" t="s">
        <v>229</v>
      </c>
      <c r="C122" t="s">
        <v>1627</v>
      </c>
      <c r="D122" t="s">
        <v>230</v>
      </c>
      <c r="E122" t="s">
        <v>23</v>
      </c>
      <c r="F122" t="s">
        <v>25</v>
      </c>
      <c r="G122">
        <v>240</v>
      </c>
      <c r="H122">
        <v>20</v>
      </c>
      <c r="I122">
        <v>0</v>
      </c>
      <c r="J122">
        <v>3</v>
      </c>
      <c r="K122">
        <v>2</v>
      </c>
      <c r="L122">
        <v>1</v>
      </c>
      <c r="M122">
        <v>1</v>
      </c>
      <c r="N122">
        <v>1</v>
      </c>
      <c r="O122">
        <v>0</v>
      </c>
      <c r="P122">
        <v>1</v>
      </c>
      <c r="Q122">
        <v>1</v>
      </c>
      <c r="R122">
        <v>10</v>
      </c>
      <c r="S122">
        <v>30</v>
      </c>
    </row>
    <row r="123" spans="1:19" x14ac:dyDescent="0.35">
      <c r="A123" t="s">
        <v>1626</v>
      </c>
      <c r="B123" t="s">
        <v>188</v>
      </c>
      <c r="C123" t="s">
        <v>1627</v>
      </c>
      <c r="D123" t="s">
        <v>189</v>
      </c>
      <c r="E123" t="s">
        <v>23</v>
      </c>
      <c r="F123" t="s">
        <v>25</v>
      </c>
      <c r="G123">
        <v>240</v>
      </c>
      <c r="H123">
        <v>30</v>
      </c>
      <c r="I123">
        <v>0</v>
      </c>
      <c r="J123">
        <v>6</v>
      </c>
      <c r="K123">
        <v>1</v>
      </c>
      <c r="L123">
        <v>2</v>
      </c>
      <c r="M123">
        <v>1</v>
      </c>
      <c r="N123">
        <v>2</v>
      </c>
      <c r="O123">
        <v>0</v>
      </c>
      <c r="P123">
        <v>1</v>
      </c>
      <c r="Q123">
        <v>2</v>
      </c>
      <c r="R123">
        <v>15</v>
      </c>
      <c r="S123">
        <v>45</v>
      </c>
    </row>
    <row r="124" spans="1:19" x14ac:dyDescent="0.35">
      <c r="A124" t="s">
        <v>1626</v>
      </c>
      <c r="B124" t="s">
        <v>1540</v>
      </c>
      <c r="C124" t="s">
        <v>1627</v>
      </c>
      <c r="D124" t="s">
        <v>1541</v>
      </c>
      <c r="E124" t="s">
        <v>23</v>
      </c>
      <c r="F124" t="s">
        <v>25</v>
      </c>
      <c r="G124">
        <v>240</v>
      </c>
      <c r="H124">
        <v>20</v>
      </c>
      <c r="I124">
        <v>0</v>
      </c>
      <c r="J124">
        <v>2</v>
      </c>
      <c r="K124">
        <v>0</v>
      </c>
      <c r="L124">
        <v>4</v>
      </c>
      <c r="M124">
        <v>1</v>
      </c>
      <c r="N124">
        <v>1</v>
      </c>
      <c r="O124">
        <v>0</v>
      </c>
      <c r="P124">
        <v>2</v>
      </c>
      <c r="Q124">
        <v>0</v>
      </c>
      <c r="R124">
        <v>10</v>
      </c>
      <c r="S124">
        <v>30</v>
      </c>
    </row>
    <row r="125" spans="1:19" x14ac:dyDescent="0.35">
      <c r="A125" t="s">
        <v>1628</v>
      </c>
      <c r="B125" t="s">
        <v>103</v>
      </c>
      <c r="C125" t="s">
        <v>1629</v>
      </c>
      <c r="D125" t="s">
        <v>104</v>
      </c>
      <c r="E125" t="s">
        <v>23</v>
      </c>
      <c r="F125" t="s">
        <v>145</v>
      </c>
      <c r="G125">
        <v>180</v>
      </c>
      <c r="H125">
        <v>19</v>
      </c>
      <c r="I125">
        <v>0</v>
      </c>
      <c r="J125">
        <v>3</v>
      </c>
      <c r="K125">
        <v>0</v>
      </c>
      <c r="L125">
        <v>1</v>
      </c>
      <c r="M125">
        <v>1</v>
      </c>
      <c r="N125">
        <v>0</v>
      </c>
      <c r="O125">
        <v>0</v>
      </c>
      <c r="P125">
        <v>1</v>
      </c>
      <c r="Q125">
        <v>0</v>
      </c>
      <c r="R125">
        <v>6</v>
      </c>
      <c r="S125">
        <v>25</v>
      </c>
    </row>
    <row r="126" spans="1:19" x14ac:dyDescent="0.35">
      <c r="A126" t="s">
        <v>1628</v>
      </c>
      <c r="B126" t="s">
        <v>156</v>
      </c>
      <c r="C126" t="s">
        <v>1629</v>
      </c>
      <c r="D126" t="s">
        <v>157</v>
      </c>
      <c r="E126" t="s">
        <v>23</v>
      </c>
      <c r="F126" t="s">
        <v>25</v>
      </c>
      <c r="G126">
        <v>240</v>
      </c>
      <c r="H126">
        <v>85</v>
      </c>
      <c r="I126">
        <v>0</v>
      </c>
      <c r="J126">
        <v>5</v>
      </c>
      <c r="K126">
        <v>1</v>
      </c>
      <c r="L126">
        <v>1</v>
      </c>
      <c r="M126">
        <v>2</v>
      </c>
      <c r="N126">
        <v>4</v>
      </c>
      <c r="O126">
        <v>0</v>
      </c>
      <c r="P126">
        <v>2</v>
      </c>
      <c r="Q126">
        <v>5</v>
      </c>
      <c r="R126">
        <v>20</v>
      </c>
      <c r="S126">
        <v>105</v>
      </c>
    </row>
    <row r="127" spans="1:19" x14ac:dyDescent="0.35">
      <c r="A127" t="s">
        <v>1628</v>
      </c>
      <c r="B127" t="s">
        <v>1256</v>
      </c>
      <c r="C127" t="s">
        <v>1629</v>
      </c>
      <c r="D127" t="s">
        <v>1257</v>
      </c>
      <c r="E127" t="s">
        <v>23</v>
      </c>
      <c r="F127" t="s">
        <v>34</v>
      </c>
      <c r="G127">
        <v>180</v>
      </c>
      <c r="H127">
        <v>25</v>
      </c>
      <c r="I127">
        <v>0</v>
      </c>
      <c r="J127">
        <v>7</v>
      </c>
      <c r="K127">
        <v>1</v>
      </c>
      <c r="L127">
        <v>1</v>
      </c>
      <c r="M127">
        <v>2</v>
      </c>
      <c r="N127">
        <v>2</v>
      </c>
      <c r="O127">
        <v>0</v>
      </c>
      <c r="P127">
        <v>0</v>
      </c>
      <c r="Q127">
        <v>2</v>
      </c>
      <c r="R127">
        <v>15</v>
      </c>
      <c r="S127">
        <v>40</v>
      </c>
    </row>
    <row r="128" spans="1:19" x14ac:dyDescent="0.35">
      <c r="A128" t="s">
        <v>1630</v>
      </c>
      <c r="B128" t="s">
        <v>176</v>
      </c>
      <c r="C128" t="s">
        <v>1631</v>
      </c>
      <c r="D128" t="s">
        <v>177</v>
      </c>
      <c r="E128" t="s">
        <v>23</v>
      </c>
      <c r="F128" t="s">
        <v>34</v>
      </c>
      <c r="G128">
        <v>180</v>
      </c>
      <c r="H128">
        <v>60</v>
      </c>
      <c r="I128">
        <v>0</v>
      </c>
      <c r="J128">
        <v>4</v>
      </c>
      <c r="K128">
        <v>1</v>
      </c>
      <c r="L128">
        <v>1</v>
      </c>
      <c r="M128">
        <v>1</v>
      </c>
      <c r="N128">
        <v>2</v>
      </c>
      <c r="O128"/>
      <c r="P128">
        <v>20</v>
      </c>
      <c r="Q128">
        <v>1</v>
      </c>
      <c r="R128">
        <v>30</v>
      </c>
      <c r="S128">
        <v>90</v>
      </c>
    </row>
    <row r="129" spans="1:19" x14ac:dyDescent="0.35">
      <c r="A129" t="s">
        <v>1630</v>
      </c>
      <c r="B129" t="s">
        <v>91</v>
      </c>
      <c r="C129" t="s">
        <v>1631</v>
      </c>
      <c r="D129" t="s">
        <v>92</v>
      </c>
      <c r="E129" t="s">
        <v>23</v>
      </c>
      <c r="F129" t="s">
        <v>34</v>
      </c>
      <c r="G129">
        <v>180</v>
      </c>
      <c r="H129">
        <v>80</v>
      </c>
      <c r="I129">
        <v>0</v>
      </c>
      <c r="J129">
        <v>3</v>
      </c>
      <c r="K129">
        <v>1</v>
      </c>
      <c r="L129">
        <v>1</v>
      </c>
      <c r="M129">
        <v>1</v>
      </c>
      <c r="N129">
        <v>2</v>
      </c>
      <c r="O129"/>
      <c r="P129">
        <v>1</v>
      </c>
      <c r="Q129">
        <v>1</v>
      </c>
      <c r="R129">
        <v>10</v>
      </c>
      <c r="S129">
        <v>90</v>
      </c>
    </row>
    <row r="130" spans="1:19" x14ac:dyDescent="0.35">
      <c r="A130" t="s">
        <v>1630</v>
      </c>
      <c r="B130" t="s">
        <v>271</v>
      </c>
      <c r="C130" t="s">
        <v>1631</v>
      </c>
      <c r="D130" t="s">
        <v>272</v>
      </c>
      <c r="E130" t="s">
        <v>23</v>
      </c>
      <c r="F130" t="s">
        <v>34</v>
      </c>
      <c r="G130">
        <v>180</v>
      </c>
      <c r="H130">
        <v>75</v>
      </c>
      <c r="I130">
        <v>0</v>
      </c>
      <c r="J130">
        <v>6</v>
      </c>
      <c r="K130">
        <v>1</v>
      </c>
      <c r="L130">
        <v>1</v>
      </c>
      <c r="M130">
        <v>1</v>
      </c>
      <c r="N130">
        <v>2</v>
      </c>
      <c r="O130"/>
      <c r="P130">
        <v>5</v>
      </c>
      <c r="Q130">
        <v>1</v>
      </c>
      <c r="R130">
        <v>17</v>
      </c>
      <c r="S130">
        <v>92</v>
      </c>
    </row>
    <row r="131" spans="1:19" x14ac:dyDescent="0.35">
      <c r="A131" t="s">
        <v>1630</v>
      </c>
      <c r="B131" t="s">
        <v>1632</v>
      </c>
      <c r="C131" t="s">
        <v>1631</v>
      </c>
      <c r="D131" t="s">
        <v>1633</v>
      </c>
      <c r="E131" t="s">
        <v>23</v>
      </c>
      <c r="F131" t="s">
        <v>34</v>
      </c>
      <c r="G131">
        <v>180</v>
      </c>
      <c r="H131">
        <v>22</v>
      </c>
      <c r="I131">
        <v>0</v>
      </c>
      <c r="J131">
        <v>1</v>
      </c>
      <c r="K131">
        <v>1</v>
      </c>
      <c r="L131">
        <v>1</v>
      </c>
      <c r="M131">
        <v>1</v>
      </c>
      <c r="N131">
        <v>2</v>
      </c>
      <c r="O131"/>
      <c r="P131">
        <v>1</v>
      </c>
      <c r="Q131">
        <v>1</v>
      </c>
      <c r="R131">
        <v>8</v>
      </c>
      <c r="S131">
        <v>30</v>
      </c>
    </row>
    <row r="132" spans="1:19" x14ac:dyDescent="0.35">
      <c r="A132" t="s">
        <v>1630</v>
      </c>
      <c r="B132" t="s">
        <v>97</v>
      </c>
      <c r="C132" t="s">
        <v>1631</v>
      </c>
      <c r="D132" t="s">
        <v>98</v>
      </c>
      <c r="E132" t="s">
        <v>23</v>
      </c>
      <c r="F132" t="s">
        <v>34</v>
      </c>
      <c r="G132">
        <v>180</v>
      </c>
      <c r="H132">
        <v>22</v>
      </c>
      <c r="I132">
        <v>0</v>
      </c>
      <c r="J132">
        <v>4</v>
      </c>
      <c r="K132">
        <v>1</v>
      </c>
      <c r="L132">
        <v>1</v>
      </c>
      <c r="M132">
        <v>1</v>
      </c>
      <c r="N132">
        <v>2</v>
      </c>
      <c r="O132"/>
      <c r="P132">
        <v>3</v>
      </c>
      <c r="Q132">
        <v>1</v>
      </c>
      <c r="R132">
        <v>13</v>
      </c>
      <c r="S132">
        <v>35</v>
      </c>
    </row>
    <row r="133" spans="1:19" x14ac:dyDescent="0.35">
      <c r="A133" t="s">
        <v>1634</v>
      </c>
      <c r="B133" t="s">
        <v>91</v>
      </c>
      <c r="C133" t="s">
        <v>1870</v>
      </c>
      <c r="D133" t="s">
        <v>92</v>
      </c>
      <c r="E133" t="s">
        <v>23</v>
      </c>
      <c r="F133" t="s">
        <v>34</v>
      </c>
      <c r="G133">
        <v>180</v>
      </c>
      <c r="H133">
        <v>46</v>
      </c>
      <c r="I133">
        <v>0</v>
      </c>
      <c r="J133">
        <v>3</v>
      </c>
      <c r="K133">
        <v>0</v>
      </c>
      <c r="L133">
        <v>0</v>
      </c>
      <c r="M133">
        <v>4</v>
      </c>
      <c r="N133">
        <v>0</v>
      </c>
      <c r="O133">
        <v>0</v>
      </c>
      <c r="P133">
        <v>2</v>
      </c>
      <c r="Q133">
        <v>5</v>
      </c>
      <c r="R133">
        <v>14</v>
      </c>
      <c r="S133">
        <v>60</v>
      </c>
    </row>
    <row r="134" spans="1:19" x14ac:dyDescent="0.35">
      <c r="A134" t="s">
        <v>1634</v>
      </c>
      <c r="B134" t="s">
        <v>97</v>
      </c>
      <c r="C134" t="s">
        <v>1871</v>
      </c>
      <c r="D134" t="s">
        <v>98</v>
      </c>
      <c r="E134" t="s">
        <v>23</v>
      </c>
      <c r="F134" t="s">
        <v>34</v>
      </c>
      <c r="G134">
        <v>180</v>
      </c>
      <c r="H134">
        <v>34</v>
      </c>
      <c r="I134">
        <v>0</v>
      </c>
      <c r="J134">
        <v>3</v>
      </c>
      <c r="K134">
        <v>0</v>
      </c>
      <c r="L134">
        <v>0</v>
      </c>
      <c r="M134">
        <v>3</v>
      </c>
      <c r="N134">
        <v>0</v>
      </c>
      <c r="O134">
        <v>0</v>
      </c>
      <c r="P134">
        <v>2</v>
      </c>
      <c r="Q134">
        <v>3</v>
      </c>
      <c r="R134">
        <v>11</v>
      </c>
      <c r="S134">
        <v>45</v>
      </c>
    </row>
    <row r="135" spans="1:19" x14ac:dyDescent="0.35">
      <c r="A135" t="s">
        <v>1635</v>
      </c>
      <c r="B135" t="s">
        <v>150</v>
      </c>
      <c r="C135" t="s">
        <v>1636</v>
      </c>
      <c r="D135" t="s">
        <v>151</v>
      </c>
      <c r="E135" t="s">
        <v>23</v>
      </c>
      <c r="F135" t="s">
        <v>25</v>
      </c>
      <c r="G135">
        <v>240</v>
      </c>
      <c r="H135">
        <v>17</v>
      </c>
      <c r="I135"/>
      <c r="J135">
        <v>1</v>
      </c>
      <c r="K135">
        <v>1</v>
      </c>
      <c r="L135">
        <v>1</v>
      </c>
      <c r="M135">
        <v>1</v>
      </c>
      <c r="N135">
        <v>1</v>
      </c>
      <c r="O135"/>
      <c r="P135">
        <v>1</v>
      </c>
      <c r="Q135">
        <v>1</v>
      </c>
      <c r="R135">
        <v>7</v>
      </c>
      <c r="S135">
        <v>24</v>
      </c>
    </row>
    <row r="136" spans="1:19" x14ac:dyDescent="0.35">
      <c r="A136" t="s">
        <v>1635</v>
      </c>
      <c r="B136" t="s">
        <v>20</v>
      </c>
      <c r="C136" t="s">
        <v>1636</v>
      </c>
      <c r="D136" t="s">
        <v>22</v>
      </c>
      <c r="E136" t="s">
        <v>23</v>
      </c>
      <c r="F136" t="s">
        <v>25</v>
      </c>
      <c r="G136">
        <v>240</v>
      </c>
      <c r="H136">
        <v>72</v>
      </c>
      <c r="I136"/>
      <c r="J136">
        <v>3</v>
      </c>
      <c r="K136">
        <v>3</v>
      </c>
      <c r="L136">
        <v>10</v>
      </c>
      <c r="M136">
        <v>9</v>
      </c>
      <c r="N136">
        <v>10</v>
      </c>
      <c r="O136"/>
      <c r="P136">
        <v>3</v>
      </c>
      <c r="Q136">
        <v>10</v>
      </c>
      <c r="R136">
        <v>48</v>
      </c>
      <c r="S136">
        <v>120</v>
      </c>
    </row>
    <row r="137" spans="1:19" x14ac:dyDescent="0.35">
      <c r="A137" t="s">
        <v>1635</v>
      </c>
      <c r="B137" t="s">
        <v>156</v>
      </c>
      <c r="C137" t="s">
        <v>1636</v>
      </c>
      <c r="D137" t="s">
        <v>157</v>
      </c>
      <c r="E137" t="s">
        <v>23</v>
      </c>
      <c r="F137" t="s">
        <v>25</v>
      </c>
      <c r="G137">
        <v>240</v>
      </c>
      <c r="H137">
        <v>42</v>
      </c>
      <c r="I137"/>
      <c r="J137">
        <v>8</v>
      </c>
      <c r="K137">
        <v>4</v>
      </c>
      <c r="L137">
        <v>4</v>
      </c>
      <c r="M137">
        <v>4</v>
      </c>
      <c r="N137">
        <v>4</v>
      </c>
      <c r="O137"/>
      <c r="P137">
        <v>2</v>
      </c>
      <c r="Q137">
        <v>2</v>
      </c>
      <c r="R137">
        <v>28</v>
      </c>
      <c r="S137">
        <v>70</v>
      </c>
    </row>
    <row r="138" spans="1:19" x14ac:dyDescent="0.35">
      <c r="A138" t="s">
        <v>1637</v>
      </c>
      <c r="B138" t="s">
        <v>701</v>
      </c>
      <c r="C138" t="s">
        <v>1638</v>
      </c>
      <c r="D138" t="s">
        <v>703</v>
      </c>
      <c r="E138" t="s">
        <v>23</v>
      </c>
      <c r="F138" t="s">
        <v>145</v>
      </c>
      <c r="G138">
        <v>180</v>
      </c>
      <c r="H138">
        <v>20</v>
      </c>
      <c r="I138">
        <v>0</v>
      </c>
      <c r="J138">
        <v>2</v>
      </c>
      <c r="K138">
        <v>0</v>
      </c>
      <c r="L138">
        <v>2</v>
      </c>
      <c r="M138">
        <v>2</v>
      </c>
      <c r="N138">
        <v>2</v>
      </c>
      <c r="O138"/>
      <c r="P138">
        <v>0</v>
      </c>
      <c r="Q138">
        <v>2</v>
      </c>
      <c r="R138">
        <v>10</v>
      </c>
      <c r="S138">
        <v>30</v>
      </c>
    </row>
    <row r="139" spans="1:19" x14ac:dyDescent="0.35">
      <c r="A139" t="s">
        <v>1637</v>
      </c>
      <c r="B139" t="s">
        <v>77</v>
      </c>
      <c r="C139" t="s">
        <v>1638</v>
      </c>
      <c r="D139" t="s">
        <v>78</v>
      </c>
      <c r="E139" t="s">
        <v>23</v>
      </c>
      <c r="F139" t="s">
        <v>34</v>
      </c>
      <c r="G139">
        <v>180</v>
      </c>
      <c r="H139">
        <v>33</v>
      </c>
      <c r="I139"/>
      <c r="J139"/>
      <c r="K139"/>
      <c r="L139"/>
      <c r="M139"/>
      <c r="N139">
        <v>2</v>
      </c>
      <c r="O139"/>
      <c r="P139">
        <v>0</v>
      </c>
      <c r="Q139"/>
      <c r="R139">
        <v>2</v>
      </c>
      <c r="S139">
        <v>35</v>
      </c>
    </row>
    <row r="140" spans="1:19" x14ac:dyDescent="0.35">
      <c r="A140" t="s">
        <v>1637</v>
      </c>
      <c r="B140" t="s">
        <v>79</v>
      </c>
      <c r="C140" t="s">
        <v>1638</v>
      </c>
      <c r="D140" t="s">
        <v>80</v>
      </c>
      <c r="E140" t="s">
        <v>23</v>
      </c>
      <c r="F140" t="s">
        <v>34</v>
      </c>
      <c r="G140">
        <v>180</v>
      </c>
      <c r="H140">
        <v>24</v>
      </c>
      <c r="I140"/>
      <c r="J140">
        <v>2</v>
      </c>
      <c r="K140">
        <v>0</v>
      </c>
      <c r="L140"/>
      <c r="M140"/>
      <c r="N140">
        <v>2</v>
      </c>
      <c r="O140"/>
      <c r="P140">
        <v>1</v>
      </c>
      <c r="Q140">
        <v>1</v>
      </c>
      <c r="R140">
        <v>6</v>
      </c>
      <c r="S140">
        <v>30</v>
      </c>
    </row>
    <row r="141" spans="1:19" x14ac:dyDescent="0.35">
      <c r="A141" t="s">
        <v>1637</v>
      </c>
      <c r="B141" t="s">
        <v>133</v>
      </c>
      <c r="C141" t="s">
        <v>1638</v>
      </c>
      <c r="D141" t="s">
        <v>134</v>
      </c>
      <c r="E141" t="s">
        <v>23</v>
      </c>
      <c r="F141" t="s">
        <v>34</v>
      </c>
      <c r="G141">
        <v>180</v>
      </c>
      <c r="H141">
        <v>16</v>
      </c>
      <c r="I141"/>
      <c r="J141">
        <v>2</v>
      </c>
      <c r="K141"/>
      <c r="L141">
        <v>1</v>
      </c>
      <c r="M141">
        <v>1</v>
      </c>
      <c r="N141">
        <v>2</v>
      </c>
      <c r="O141"/>
      <c r="P141">
        <v>1</v>
      </c>
      <c r="Q141">
        <v>2</v>
      </c>
      <c r="R141">
        <v>9</v>
      </c>
      <c r="S141">
        <v>25</v>
      </c>
    </row>
    <row r="142" spans="1:19" x14ac:dyDescent="0.35">
      <c r="A142" t="s">
        <v>1637</v>
      </c>
      <c r="B142" t="s">
        <v>1639</v>
      </c>
      <c r="C142" t="s">
        <v>1638</v>
      </c>
      <c r="D142" t="s">
        <v>1640</v>
      </c>
      <c r="E142" t="s">
        <v>23</v>
      </c>
      <c r="F142" t="s">
        <v>34</v>
      </c>
      <c r="G142">
        <v>180</v>
      </c>
      <c r="H142">
        <v>26</v>
      </c>
      <c r="I142"/>
      <c r="J142">
        <v>2</v>
      </c>
      <c r="K142"/>
      <c r="L142">
        <v>2</v>
      </c>
      <c r="M142">
        <v>2</v>
      </c>
      <c r="N142">
        <v>4</v>
      </c>
      <c r="O142"/>
      <c r="P142">
        <v>1</v>
      </c>
      <c r="Q142">
        <v>2</v>
      </c>
      <c r="R142">
        <v>13</v>
      </c>
      <c r="S142">
        <v>39</v>
      </c>
    </row>
    <row r="143" spans="1:19" x14ac:dyDescent="0.35">
      <c r="A143" t="s">
        <v>1637</v>
      </c>
      <c r="B143" t="s">
        <v>1641</v>
      </c>
      <c r="C143" t="s">
        <v>1638</v>
      </c>
      <c r="D143" t="s">
        <v>1642</v>
      </c>
      <c r="E143" t="s">
        <v>23</v>
      </c>
      <c r="F143" t="s">
        <v>34</v>
      </c>
      <c r="G143">
        <v>180</v>
      </c>
      <c r="H143">
        <v>24</v>
      </c>
      <c r="I143"/>
      <c r="J143">
        <v>2</v>
      </c>
      <c r="K143"/>
      <c r="L143"/>
      <c r="M143">
        <v>1</v>
      </c>
      <c r="N143">
        <v>1</v>
      </c>
      <c r="O143"/>
      <c r="P143">
        <v>1</v>
      </c>
      <c r="Q143">
        <v>1</v>
      </c>
      <c r="R143">
        <v>6</v>
      </c>
      <c r="S143">
        <v>30</v>
      </c>
    </row>
    <row r="144" spans="1:19" x14ac:dyDescent="0.35">
      <c r="A144" t="s">
        <v>1643</v>
      </c>
      <c r="B144" t="s">
        <v>664</v>
      </c>
      <c r="C144" t="s">
        <v>1644</v>
      </c>
      <c r="D144" t="s">
        <v>665</v>
      </c>
      <c r="E144" t="s">
        <v>23</v>
      </c>
      <c r="F144" t="s">
        <v>34</v>
      </c>
      <c r="G144">
        <v>180</v>
      </c>
      <c r="H144">
        <v>40</v>
      </c>
      <c r="I144">
        <v>0</v>
      </c>
      <c r="J144">
        <v>2</v>
      </c>
      <c r="K144">
        <v>1</v>
      </c>
      <c r="L144">
        <v>1</v>
      </c>
      <c r="M144">
        <v>1</v>
      </c>
      <c r="N144">
        <v>7</v>
      </c>
      <c r="O144">
        <v>0</v>
      </c>
      <c r="P144">
        <v>7</v>
      </c>
      <c r="Q144">
        <v>1</v>
      </c>
      <c r="R144">
        <v>20</v>
      </c>
      <c r="S144">
        <v>60</v>
      </c>
    </row>
    <row r="145" spans="1:19" x14ac:dyDescent="0.35">
      <c r="A145" t="s">
        <v>1643</v>
      </c>
      <c r="B145" t="s">
        <v>91</v>
      </c>
      <c r="C145" t="s">
        <v>1644</v>
      </c>
      <c r="D145" t="s">
        <v>92</v>
      </c>
      <c r="E145" t="s">
        <v>23</v>
      </c>
      <c r="F145" t="s">
        <v>34</v>
      </c>
      <c r="G145">
        <v>180</v>
      </c>
      <c r="H145">
        <v>22</v>
      </c>
      <c r="I145">
        <v>0</v>
      </c>
      <c r="J145">
        <v>4</v>
      </c>
      <c r="K145">
        <v>1</v>
      </c>
      <c r="L145">
        <v>1</v>
      </c>
      <c r="M145">
        <v>1</v>
      </c>
      <c r="N145">
        <v>4</v>
      </c>
      <c r="O145">
        <v>0</v>
      </c>
      <c r="P145">
        <v>6</v>
      </c>
      <c r="Q145">
        <v>1</v>
      </c>
      <c r="R145">
        <v>18</v>
      </c>
      <c r="S145">
        <v>40</v>
      </c>
    </row>
    <row r="146" spans="1:19" x14ac:dyDescent="0.35">
      <c r="A146" t="s">
        <v>1643</v>
      </c>
      <c r="B146" t="s">
        <v>1645</v>
      </c>
      <c r="C146" t="s">
        <v>1644</v>
      </c>
      <c r="D146" t="s">
        <v>1646</v>
      </c>
      <c r="E146" t="s">
        <v>23</v>
      </c>
      <c r="F146" t="s">
        <v>34</v>
      </c>
      <c r="G146">
        <v>180</v>
      </c>
      <c r="H146">
        <v>23</v>
      </c>
      <c r="I146">
        <v>0</v>
      </c>
      <c r="J146">
        <v>1</v>
      </c>
      <c r="K146">
        <v>1</v>
      </c>
      <c r="L146">
        <v>1</v>
      </c>
      <c r="M146">
        <v>1</v>
      </c>
      <c r="N146">
        <v>4</v>
      </c>
      <c r="O146">
        <v>0</v>
      </c>
      <c r="P146">
        <v>3</v>
      </c>
      <c r="Q146">
        <v>1</v>
      </c>
      <c r="R146">
        <v>12</v>
      </c>
      <c r="S146">
        <v>35</v>
      </c>
    </row>
    <row r="147" spans="1:19" x14ac:dyDescent="0.35">
      <c r="A147" t="s">
        <v>1643</v>
      </c>
      <c r="B147" t="s">
        <v>95</v>
      </c>
      <c r="C147" t="s">
        <v>1644</v>
      </c>
      <c r="D147" t="s">
        <v>96</v>
      </c>
      <c r="E147" t="s">
        <v>23</v>
      </c>
      <c r="F147" t="s">
        <v>34</v>
      </c>
      <c r="G147">
        <v>180</v>
      </c>
      <c r="H147">
        <v>53</v>
      </c>
      <c r="I147">
        <v>0</v>
      </c>
      <c r="J147">
        <v>5</v>
      </c>
      <c r="K147">
        <v>1</v>
      </c>
      <c r="L147">
        <v>1</v>
      </c>
      <c r="M147">
        <v>1</v>
      </c>
      <c r="N147">
        <v>7</v>
      </c>
      <c r="O147">
        <v>0</v>
      </c>
      <c r="P147">
        <v>6</v>
      </c>
      <c r="Q147">
        <v>1</v>
      </c>
      <c r="R147">
        <v>22</v>
      </c>
      <c r="S147">
        <v>75</v>
      </c>
    </row>
    <row r="148" spans="1:19" x14ac:dyDescent="0.35">
      <c r="A148" t="s">
        <v>1643</v>
      </c>
      <c r="B148" t="s">
        <v>97</v>
      </c>
      <c r="C148" t="s">
        <v>1644</v>
      </c>
      <c r="D148" t="s">
        <v>98</v>
      </c>
      <c r="E148" t="s">
        <v>23</v>
      </c>
      <c r="F148" t="s">
        <v>34</v>
      </c>
      <c r="G148">
        <v>180</v>
      </c>
      <c r="H148">
        <v>41</v>
      </c>
      <c r="I148">
        <v>0</v>
      </c>
      <c r="J148">
        <v>2</v>
      </c>
      <c r="K148">
        <v>1</v>
      </c>
      <c r="L148">
        <v>1</v>
      </c>
      <c r="M148">
        <v>1</v>
      </c>
      <c r="N148">
        <v>7</v>
      </c>
      <c r="O148">
        <v>0</v>
      </c>
      <c r="P148">
        <v>11</v>
      </c>
      <c r="Q148">
        <v>1</v>
      </c>
      <c r="R148">
        <v>24</v>
      </c>
      <c r="S148">
        <v>65</v>
      </c>
    </row>
    <row r="149" spans="1:19" x14ac:dyDescent="0.35">
      <c r="A149" t="s">
        <v>1647</v>
      </c>
      <c r="B149" t="s">
        <v>373</v>
      </c>
      <c r="C149" t="s">
        <v>1648</v>
      </c>
      <c r="D149" t="s">
        <v>375</v>
      </c>
      <c r="E149" t="s">
        <v>23</v>
      </c>
      <c r="F149" t="s">
        <v>34</v>
      </c>
      <c r="G149">
        <v>180</v>
      </c>
      <c r="H149">
        <v>11</v>
      </c>
      <c r="I149"/>
      <c r="J149">
        <v>2</v>
      </c>
      <c r="K149">
        <v>0</v>
      </c>
      <c r="L149">
        <v>0</v>
      </c>
      <c r="M149">
        <v>1</v>
      </c>
      <c r="N149">
        <v>4</v>
      </c>
      <c r="O149">
        <v>0</v>
      </c>
      <c r="P149">
        <v>1</v>
      </c>
      <c r="Q149">
        <v>1</v>
      </c>
      <c r="R149">
        <v>9</v>
      </c>
      <c r="S149">
        <v>20</v>
      </c>
    </row>
    <row r="150" spans="1:19" x14ac:dyDescent="0.35">
      <c r="A150" t="s">
        <v>1647</v>
      </c>
      <c r="B150" t="s">
        <v>77</v>
      </c>
      <c r="C150" t="s">
        <v>1648</v>
      </c>
      <c r="D150" t="s">
        <v>78</v>
      </c>
      <c r="E150" t="s">
        <v>23</v>
      </c>
      <c r="F150" t="s">
        <v>34</v>
      </c>
      <c r="G150">
        <v>180</v>
      </c>
      <c r="H150">
        <v>74</v>
      </c>
      <c r="I150"/>
      <c r="J150">
        <v>5</v>
      </c>
      <c r="K150">
        <v>2</v>
      </c>
      <c r="L150">
        <v>1</v>
      </c>
      <c r="M150">
        <v>1</v>
      </c>
      <c r="N150">
        <v>13</v>
      </c>
      <c r="O150">
        <v>0</v>
      </c>
      <c r="P150">
        <v>1</v>
      </c>
      <c r="Q150">
        <v>3</v>
      </c>
      <c r="R150">
        <v>26</v>
      </c>
      <c r="S150">
        <v>100</v>
      </c>
    </row>
    <row r="151" spans="1:19" x14ac:dyDescent="0.35">
      <c r="A151" t="s">
        <v>1647</v>
      </c>
      <c r="B151" t="s">
        <v>79</v>
      </c>
      <c r="C151" t="s">
        <v>1648</v>
      </c>
      <c r="D151" t="s">
        <v>80</v>
      </c>
      <c r="E151" t="s">
        <v>23</v>
      </c>
      <c r="F151" t="s">
        <v>34</v>
      </c>
      <c r="G151">
        <v>180</v>
      </c>
      <c r="H151">
        <v>30</v>
      </c>
      <c r="I151"/>
      <c r="J151">
        <v>7</v>
      </c>
      <c r="K151">
        <v>0</v>
      </c>
      <c r="L151">
        <v>0</v>
      </c>
      <c r="M151">
        <v>2</v>
      </c>
      <c r="N151">
        <v>8</v>
      </c>
      <c r="O151">
        <v>0</v>
      </c>
      <c r="P151">
        <v>2</v>
      </c>
      <c r="Q151">
        <v>1</v>
      </c>
      <c r="R151">
        <v>20</v>
      </c>
      <c r="S151">
        <v>50</v>
      </c>
    </row>
    <row r="152" spans="1:19" x14ac:dyDescent="0.35">
      <c r="A152" t="s">
        <v>1647</v>
      </c>
      <c r="B152" t="s">
        <v>133</v>
      </c>
      <c r="C152" t="s">
        <v>1648</v>
      </c>
      <c r="D152" t="s">
        <v>134</v>
      </c>
      <c r="E152" t="s">
        <v>23</v>
      </c>
      <c r="F152" t="s">
        <v>34</v>
      </c>
      <c r="G152">
        <v>180</v>
      </c>
      <c r="H152">
        <v>33</v>
      </c>
      <c r="I152"/>
      <c r="J152">
        <v>4</v>
      </c>
      <c r="K152">
        <v>0</v>
      </c>
      <c r="L152">
        <v>0</v>
      </c>
      <c r="M152">
        <v>2</v>
      </c>
      <c r="N152">
        <v>8</v>
      </c>
      <c r="O152">
        <v>0</v>
      </c>
      <c r="P152">
        <v>0</v>
      </c>
      <c r="Q152">
        <v>3</v>
      </c>
      <c r="R152">
        <v>17</v>
      </c>
      <c r="S152">
        <v>50</v>
      </c>
    </row>
    <row r="153" spans="1:19" x14ac:dyDescent="0.35">
      <c r="A153" t="s">
        <v>1647</v>
      </c>
      <c r="B153" t="s">
        <v>41</v>
      </c>
      <c r="C153" t="s">
        <v>1648</v>
      </c>
      <c r="D153" t="s">
        <v>42</v>
      </c>
      <c r="E153" t="s">
        <v>23</v>
      </c>
      <c r="F153" t="s">
        <v>34</v>
      </c>
      <c r="G153">
        <v>180</v>
      </c>
      <c r="H153">
        <v>33</v>
      </c>
      <c r="I153"/>
      <c r="J153">
        <v>3</v>
      </c>
      <c r="K153">
        <v>1</v>
      </c>
      <c r="L153">
        <v>0</v>
      </c>
      <c r="M153">
        <v>1</v>
      </c>
      <c r="N153">
        <v>8</v>
      </c>
      <c r="O153">
        <v>0</v>
      </c>
      <c r="P153">
        <v>2</v>
      </c>
      <c r="Q153">
        <v>2</v>
      </c>
      <c r="R153">
        <v>17</v>
      </c>
      <c r="S153">
        <v>50</v>
      </c>
    </row>
    <row r="154" spans="1:19" x14ac:dyDescent="0.35">
      <c r="A154" t="s">
        <v>1649</v>
      </c>
      <c r="B154" t="s">
        <v>133</v>
      </c>
      <c r="C154" t="s">
        <v>1650</v>
      </c>
      <c r="D154" t="s">
        <v>134</v>
      </c>
      <c r="E154" t="s">
        <v>23</v>
      </c>
      <c r="F154" t="s">
        <v>34</v>
      </c>
      <c r="G154">
        <v>180</v>
      </c>
      <c r="H154">
        <v>15</v>
      </c>
      <c r="I154">
        <v>0</v>
      </c>
      <c r="J154">
        <v>5</v>
      </c>
      <c r="K154">
        <v>0</v>
      </c>
      <c r="L154">
        <v>5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10</v>
      </c>
      <c r="S154">
        <v>25</v>
      </c>
    </row>
    <row r="155" spans="1:19" x14ac:dyDescent="0.35">
      <c r="A155" t="s">
        <v>1649</v>
      </c>
      <c r="B155" t="s">
        <v>1651</v>
      </c>
      <c r="C155" t="s">
        <v>1650</v>
      </c>
      <c r="D155" t="s">
        <v>1652</v>
      </c>
      <c r="E155" t="s">
        <v>23</v>
      </c>
      <c r="F155" t="s">
        <v>34</v>
      </c>
      <c r="G155">
        <v>180</v>
      </c>
      <c r="H155">
        <v>12</v>
      </c>
      <c r="I155">
        <v>0</v>
      </c>
      <c r="J155">
        <v>15</v>
      </c>
      <c r="K155">
        <v>0</v>
      </c>
      <c r="L155">
        <v>3</v>
      </c>
      <c r="M155">
        <v>1</v>
      </c>
      <c r="N155">
        <v>5</v>
      </c>
      <c r="O155">
        <v>0</v>
      </c>
      <c r="P155">
        <v>0</v>
      </c>
      <c r="Q155">
        <v>4</v>
      </c>
      <c r="R155">
        <v>28</v>
      </c>
      <c r="S155">
        <v>40</v>
      </c>
    </row>
    <row r="156" spans="1:19" x14ac:dyDescent="0.35">
      <c r="A156" t="s">
        <v>1649</v>
      </c>
      <c r="B156" t="s">
        <v>1653</v>
      </c>
      <c r="C156" t="s">
        <v>1650</v>
      </c>
      <c r="D156" t="s">
        <v>1654</v>
      </c>
      <c r="E156" t="s">
        <v>23</v>
      </c>
      <c r="F156" t="s">
        <v>34</v>
      </c>
      <c r="G156">
        <v>180</v>
      </c>
      <c r="H156">
        <v>8</v>
      </c>
      <c r="I156">
        <v>0</v>
      </c>
      <c r="J156">
        <v>8</v>
      </c>
      <c r="K156">
        <v>0</v>
      </c>
      <c r="L156">
        <v>1</v>
      </c>
      <c r="M156">
        <v>1</v>
      </c>
      <c r="N156">
        <v>7</v>
      </c>
      <c r="O156">
        <v>0</v>
      </c>
      <c r="P156">
        <v>0</v>
      </c>
      <c r="Q156">
        <v>0</v>
      </c>
      <c r="R156">
        <v>17</v>
      </c>
      <c r="S156">
        <v>25</v>
      </c>
    </row>
    <row r="157" spans="1:19" x14ac:dyDescent="0.35">
      <c r="A157" t="s">
        <v>1655</v>
      </c>
      <c r="B157" t="s">
        <v>1656</v>
      </c>
      <c r="C157" t="s">
        <v>1657</v>
      </c>
      <c r="D157" t="s">
        <v>1658</v>
      </c>
      <c r="E157" t="s">
        <v>23</v>
      </c>
      <c r="F157" t="s">
        <v>34</v>
      </c>
      <c r="G157">
        <v>180</v>
      </c>
      <c r="H157">
        <v>15</v>
      </c>
      <c r="I157"/>
      <c r="J157">
        <v>4</v>
      </c>
      <c r="K157">
        <v>1</v>
      </c>
      <c r="L157">
        <v>1</v>
      </c>
      <c r="M157">
        <v>1</v>
      </c>
      <c r="N157">
        <v>1</v>
      </c>
      <c r="O157"/>
      <c r="P157">
        <v>6</v>
      </c>
      <c r="Q157">
        <v>1</v>
      </c>
      <c r="R157">
        <v>15</v>
      </c>
      <c r="S157">
        <v>30</v>
      </c>
    </row>
    <row r="158" spans="1:19" x14ac:dyDescent="0.35">
      <c r="A158" t="s">
        <v>1655</v>
      </c>
      <c r="B158" t="s">
        <v>1659</v>
      </c>
      <c r="C158" t="s">
        <v>1657</v>
      </c>
      <c r="D158" t="s">
        <v>1660</v>
      </c>
      <c r="E158" t="s">
        <v>23</v>
      </c>
      <c r="F158" t="s">
        <v>34</v>
      </c>
      <c r="G158">
        <v>180</v>
      </c>
      <c r="H158">
        <v>15</v>
      </c>
      <c r="I158"/>
      <c r="J158">
        <v>4</v>
      </c>
      <c r="K158">
        <v>1</v>
      </c>
      <c r="L158">
        <v>1</v>
      </c>
      <c r="M158">
        <v>1</v>
      </c>
      <c r="N158">
        <v>1</v>
      </c>
      <c r="O158"/>
      <c r="P158">
        <v>6</v>
      </c>
      <c r="Q158">
        <v>1</v>
      </c>
      <c r="R158">
        <v>15</v>
      </c>
      <c r="S158">
        <v>30</v>
      </c>
    </row>
    <row r="159" spans="1:19" x14ac:dyDescent="0.35">
      <c r="A159" t="s">
        <v>1655</v>
      </c>
      <c r="B159" t="s">
        <v>1661</v>
      </c>
      <c r="C159" t="s">
        <v>1657</v>
      </c>
      <c r="D159" t="s">
        <v>1662</v>
      </c>
      <c r="E159" t="s">
        <v>23</v>
      </c>
      <c r="F159" t="s">
        <v>145</v>
      </c>
      <c r="G159">
        <v>180</v>
      </c>
      <c r="H159">
        <v>15</v>
      </c>
      <c r="I159"/>
      <c r="J159">
        <v>4</v>
      </c>
      <c r="K159">
        <v>1</v>
      </c>
      <c r="L159">
        <v>1</v>
      </c>
      <c r="M159">
        <v>1</v>
      </c>
      <c r="N159">
        <v>1</v>
      </c>
      <c r="O159"/>
      <c r="P159">
        <v>6</v>
      </c>
      <c r="Q159">
        <v>1</v>
      </c>
      <c r="R159">
        <v>15</v>
      </c>
      <c r="S159">
        <v>30</v>
      </c>
    </row>
    <row r="160" spans="1:19" x14ac:dyDescent="0.35">
      <c r="A160" t="s">
        <v>1655</v>
      </c>
      <c r="B160" t="s">
        <v>1663</v>
      </c>
      <c r="C160" t="s">
        <v>1657</v>
      </c>
      <c r="D160" t="s">
        <v>1664</v>
      </c>
      <c r="E160" t="s">
        <v>23</v>
      </c>
      <c r="F160" t="s">
        <v>145</v>
      </c>
      <c r="G160">
        <v>180</v>
      </c>
      <c r="H160">
        <v>15</v>
      </c>
      <c r="I160"/>
      <c r="J160">
        <v>4</v>
      </c>
      <c r="K160">
        <v>1</v>
      </c>
      <c r="L160">
        <v>1</v>
      </c>
      <c r="M160">
        <v>1</v>
      </c>
      <c r="N160">
        <v>1</v>
      </c>
      <c r="O160"/>
      <c r="P160">
        <v>6</v>
      </c>
      <c r="Q160">
        <v>1</v>
      </c>
      <c r="R160">
        <v>15</v>
      </c>
      <c r="S160">
        <v>30</v>
      </c>
    </row>
    <row r="161" spans="1:19" x14ac:dyDescent="0.35">
      <c r="A161" t="s">
        <v>1655</v>
      </c>
      <c r="B161" t="s">
        <v>223</v>
      </c>
      <c r="C161" t="s">
        <v>1657</v>
      </c>
      <c r="D161" t="s">
        <v>224</v>
      </c>
      <c r="E161" t="s">
        <v>23</v>
      </c>
      <c r="F161" t="s">
        <v>34</v>
      </c>
      <c r="G161">
        <v>180</v>
      </c>
      <c r="H161">
        <v>15</v>
      </c>
      <c r="I161"/>
      <c r="J161">
        <v>4</v>
      </c>
      <c r="K161">
        <v>1</v>
      </c>
      <c r="L161">
        <v>1</v>
      </c>
      <c r="M161">
        <v>1</v>
      </c>
      <c r="N161">
        <v>1</v>
      </c>
      <c r="O161"/>
      <c r="P161">
        <v>6</v>
      </c>
      <c r="Q161">
        <v>1</v>
      </c>
      <c r="R161">
        <v>15</v>
      </c>
      <c r="S161">
        <v>30</v>
      </c>
    </row>
    <row r="162" spans="1:19" x14ac:dyDescent="0.35">
      <c r="A162" t="s">
        <v>1655</v>
      </c>
      <c r="B162" t="s">
        <v>398</v>
      </c>
      <c r="C162" t="s">
        <v>1657</v>
      </c>
      <c r="D162" t="s">
        <v>399</v>
      </c>
      <c r="E162" t="s">
        <v>23</v>
      </c>
      <c r="F162" t="s">
        <v>34</v>
      </c>
      <c r="G162">
        <v>180</v>
      </c>
      <c r="H162">
        <v>15</v>
      </c>
      <c r="I162"/>
      <c r="J162">
        <v>4</v>
      </c>
      <c r="K162">
        <v>1</v>
      </c>
      <c r="L162">
        <v>1</v>
      </c>
      <c r="M162">
        <v>1</v>
      </c>
      <c r="N162">
        <v>1</v>
      </c>
      <c r="O162"/>
      <c r="P162">
        <v>6</v>
      </c>
      <c r="Q162">
        <v>1</v>
      </c>
      <c r="R162">
        <v>15</v>
      </c>
      <c r="S162">
        <v>30</v>
      </c>
    </row>
    <row r="163" spans="1:19" x14ac:dyDescent="0.35">
      <c r="A163" t="s">
        <v>1655</v>
      </c>
      <c r="B163" t="s">
        <v>1665</v>
      </c>
      <c r="C163" t="s">
        <v>1657</v>
      </c>
      <c r="D163" t="s">
        <v>1666</v>
      </c>
      <c r="E163" t="s">
        <v>23</v>
      </c>
      <c r="F163" t="s">
        <v>1667</v>
      </c>
      <c r="G163">
        <v>180</v>
      </c>
      <c r="H163">
        <v>15</v>
      </c>
      <c r="I163"/>
      <c r="J163">
        <v>4</v>
      </c>
      <c r="K163">
        <v>1</v>
      </c>
      <c r="L163">
        <v>1</v>
      </c>
      <c r="M163">
        <v>1</v>
      </c>
      <c r="N163">
        <v>1</v>
      </c>
      <c r="O163"/>
      <c r="P163">
        <v>6</v>
      </c>
      <c r="Q163">
        <v>1</v>
      </c>
      <c r="R163">
        <v>15</v>
      </c>
      <c r="S163">
        <v>30</v>
      </c>
    </row>
    <row r="164" spans="1:19" x14ac:dyDescent="0.35">
      <c r="A164" t="s">
        <v>1668</v>
      </c>
      <c r="B164" t="s">
        <v>1669</v>
      </c>
      <c r="C164" t="s">
        <v>1670</v>
      </c>
      <c r="D164" t="s">
        <v>1671</v>
      </c>
      <c r="E164" t="s">
        <v>23</v>
      </c>
      <c r="F164" t="s">
        <v>34</v>
      </c>
      <c r="G164">
        <v>180</v>
      </c>
      <c r="H164">
        <v>31</v>
      </c>
      <c r="I164">
        <v>1</v>
      </c>
      <c r="J164">
        <v>2</v>
      </c>
      <c r="K164">
        <v>1</v>
      </c>
      <c r="L164">
        <v>1</v>
      </c>
      <c r="M164">
        <v>1</v>
      </c>
      <c r="N164">
        <v>1</v>
      </c>
      <c r="O164">
        <v>0</v>
      </c>
      <c r="P164">
        <v>1</v>
      </c>
      <c r="Q164">
        <v>1</v>
      </c>
      <c r="R164">
        <v>8</v>
      </c>
      <c r="S164">
        <v>40</v>
      </c>
    </row>
    <row r="165" spans="1:19" x14ac:dyDescent="0.35">
      <c r="A165" t="s">
        <v>1668</v>
      </c>
      <c r="B165" t="s">
        <v>1672</v>
      </c>
      <c r="C165" t="s">
        <v>1670</v>
      </c>
      <c r="D165" t="s">
        <v>1673</v>
      </c>
      <c r="E165" t="s">
        <v>23</v>
      </c>
      <c r="F165" t="s">
        <v>34</v>
      </c>
      <c r="G165">
        <v>180</v>
      </c>
      <c r="H165">
        <v>36</v>
      </c>
      <c r="I165">
        <v>1</v>
      </c>
      <c r="J165">
        <v>2</v>
      </c>
      <c r="K165">
        <v>1</v>
      </c>
      <c r="L165">
        <v>1</v>
      </c>
      <c r="M165">
        <v>1</v>
      </c>
      <c r="N165">
        <v>1</v>
      </c>
      <c r="O165">
        <v>0</v>
      </c>
      <c r="P165">
        <v>1</v>
      </c>
      <c r="Q165">
        <v>1</v>
      </c>
      <c r="R165">
        <v>8</v>
      </c>
      <c r="S165">
        <v>45</v>
      </c>
    </row>
    <row r="166" spans="1:19" x14ac:dyDescent="0.35">
      <c r="A166" t="s">
        <v>1668</v>
      </c>
      <c r="B166" t="s">
        <v>1674</v>
      </c>
      <c r="C166" t="s">
        <v>1670</v>
      </c>
      <c r="D166" t="s">
        <v>1675</v>
      </c>
      <c r="E166" t="s">
        <v>23</v>
      </c>
      <c r="F166" t="s">
        <v>145</v>
      </c>
      <c r="G166">
        <v>180</v>
      </c>
      <c r="H166">
        <v>21</v>
      </c>
      <c r="I166">
        <v>1</v>
      </c>
      <c r="J166">
        <v>2</v>
      </c>
      <c r="K166">
        <v>1</v>
      </c>
      <c r="L166">
        <v>1</v>
      </c>
      <c r="M166">
        <v>1</v>
      </c>
      <c r="N166">
        <v>1</v>
      </c>
      <c r="O166">
        <v>0</v>
      </c>
      <c r="P166">
        <v>1</v>
      </c>
      <c r="Q166">
        <v>1</v>
      </c>
      <c r="R166">
        <v>8</v>
      </c>
      <c r="S166">
        <v>30</v>
      </c>
    </row>
    <row r="167" spans="1:19" x14ac:dyDescent="0.35">
      <c r="A167" t="s">
        <v>1668</v>
      </c>
      <c r="B167" t="s">
        <v>1676</v>
      </c>
      <c r="C167" t="s">
        <v>1670</v>
      </c>
      <c r="D167" t="s">
        <v>1677</v>
      </c>
      <c r="E167" t="s">
        <v>23</v>
      </c>
      <c r="F167" t="s">
        <v>34</v>
      </c>
      <c r="G167">
        <v>180</v>
      </c>
      <c r="H167">
        <v>50</v>
      </c>
      <c r="I167">
        <v>1</v>
      </c>
      <c r="J167">
        <v>3</v>
      </c>
      <c r="K167">
        <v>1</v>
      </c>
      <c r="L167">
        <v>1</v>
      </c>
      <c r="M167">
        <v>1</v>
      </c>
      <c r="N167">
        <v>1</v>
      </c>
      <c r="O167">
        <v>0</v>
      </c>
      <c r="P167">
        <v>1</v>
      </c>
      <c r="Q167">
        <v>1</v>
      </c>
      <c r="R167">
        <v>9</v>
      </c>
      <c r="S167">
        <v>60</v>
      </c>
    </row>
    <row r="168" spans="1:19" x14ac:dyDescent="0.35">
      <c r="A168" t="s">
        <v>1668</v>
      </c>
      <c r="B168" t="s">
        <v>79</v>
      </c>
      <c r="C168" t="s">
        <v>1670</v>
      </c>
      <c r="D168" t="s">
        <v>80</v>
      </c>
      <c r="E168" t="s">
        <v>23</v>
      </c>
      <c r="F168" t="s">
        <v>34</v>
      </c>
      <c r="G168">
        <v>180</v>
      </c>
      <c r="H168">
        <v>69</v>
      </c>
      <c r="I168">
        <v>1</v>
      </c>
      <c r="J168">
        <v>4</v>
      </c>
      <c r="K168">
        <v>1</v>
      </c>
      <c r="L168">
        <v>1</v>
      </c>
      <c r="M168">
        <v>1</v>
      </c>
      <c r="N168">
        <v>1</v>
      </c>
      <c r="O168">
        <v>0</v>
      </c>
      <c r="P168">
        <v>1</v>
      </c>
      <c r="Q168">
        <v>1</v>
      </c>
      <c r="R168">
        <v>10</v>
      </c>
      <c r="S168">
        <v>80</v>
      </c>
    </row>
    <row r="169" spans="1:19" x14ac:dyDescent="0.35">
      <c r="A169" t="s">
        <v>1668</v>
      </c>
      <c r="B169" t="s">
        <v>1678</v>
      </c>
      <c r="C169" t="s">
        <v>1670</v>
      </c>
      <c r="D169" t="s">
        <v>1679</v>
      </c>
      <c r="E169" t="s">
        <v>23</v>
      </c>
      <c r="F169" t="s">
        <v>34</v>
      </c>
      <c r="G169">
        <v>180</v>
      </c>
      <c r="H169">
        <v>17</v>
      </c>
      <c r="I169">
        <v>1</v>
      </c>
      <c r="J169">
        <v>1</v>
      </c>
      <c r="K169">
        <v>1</v>
      </c>
      <c r="L169">
        <v>1</v>
      </c>
      <c r="M169">
        <v>1</v>
      </c>
      <c r="N169">
        <v>1</v>
      </c>
      <c r="O169">
        <v>0</v>
      </c>
      <c r="P169">
        <v>1</v>
      </c>
      <c r="Q169">
        <v>1</v>
      </c>
      <c r="R169">
        <v>7</v>
      </c>
      <c r="S169">
        <v>25</v>
      </c>
    </row>
    <row r="170" spans="1:19" x14ac:dyDescent="0.35">
      <c r="A170" t="s">
        <v>1668</v>
      </c>
      <c r="B170" t="s">
        <v>194</v>
      </c>
      <c r="C170" t="s">
        <v>1670</v>
      </c>
      <c r="D170" t="s">
        <v>195</v>
      </c>
      <c r="E170" t="s">
        <v>23</v>
      </c>
      <c r="F170" t="s">
        <v>34</v>
      </c>
      <c r="G170">
        <v>180</v>
      </c>
      <c r="H170">
        <v>17</v>
      </c>
      <c r="I170">
        <v>1</v>
      </c>
      <c r="J170">
        <v>1</v>
      </c>
      <c r="K170">
        <v>1</v>
      </c>
      <c r="L170">
        <v>1</v>
      </c>
      <c r="M170">
        <v>1</v>
      </c>
      <c r="N170">
        <v>1</v>
      </c>
      <c r="O170">
        <v>0</v>
      </c>
      <c r="P170">
        <v>1</v>
      </c>
      <c r="Q170">
        <v>1</v>
      </c>
      <c r="R170">
        <v>7</v>
      </c>
      <c r="S170">
        <v>25</v>
      </c>
    </row>
    <row r="171" spans="1:19" x14ac:dyDescent="0.35">
      <c r="A171" t="s">
        <v>1668</v>
      </c>
      <c r="B171" t="s">
        <v>1680</v>
      </c>
      <c r="C171" t="s">
        <v>1670</v>
      </c>
      <c r="D171" t="s">
        <v>1681</v>
      </c>
      <c r="E171" t="s">
        <v>23</v>
      </c>
      <c r="F171" t="s">
        <v>34</v>
      </c>
      <c r="G171">
        <v>180</v>
      </c>
      <c r="H171">
        <v>26</v>
      </c>
      <c r="I171">
        <v>1</v>
      </c>
      <c r="J171">
        <v>2</v>
      </c>
      <c r="K171">
        <v>1</v>
      </c>
      <c r="L171">
        <v>1</v>
      </c>
      <c r="M171">
        <v>1</v>
      </c>
      <c r="N171">
        <v>1</v>
      </c>
      <c r="O171">
        <v>0</v>
      </c>
      <c r="P171">
        <v>1</v>
      </c>
      <c r="Q171">
        <v>1</v>
      </c>
      <c r="R171">
        <v>8</v>
      </c>
      <c r="S171">
        <v>35</v>
      </c>
    </row>
    <row r="172" spans="1:19" x14ac:dyDescent="0.35">
      <c r="A172" t="s">
        <v>1668</v>
      </c>
      <c r="B172" t="s">
        <v>1682</v>
      </c>
      <c r="C172" t="s">
        <v>1670</v>
      </c>
      <c r="D172" t="s">
        <v>1683</v>
      </c>
      <c r="E172" t="s">
        <v>23</v>
      </c>
      <c r="F172" t="s">
        <v>34</v>
      </c>
      <c r="G172">
        <v>180</v>
      </c>
      <c r="H172">
        <v>21</v>
      </c>
      <c r="I172">
        <v>1</v>
      </c>
      <c r="J172">
        <v>2</v>
      </c>
      <c r="K172">
        <v>1</v>
      </c>
      <c r="L172">
        <v>1</v>
      </c>
      <c r="M172">
        <v>1</v>
      </c>
      <c r="N172">
        <v>1</v>
      </c>
      <c r="O172">
        <v>0</v>
      </c>
      <c r="P172">
        <v>1</v>
      </c>
      <c r="Q172">
        <v>1</v>
      </c>
      <c r="R172">
        <v>8</v>
      </c>
      <c r="S172">
        <v>30</v>
      </c>
    </row>
    <row r="173" spans="1:19" x14ac:dyDescent="0.35">
      <c r="A173" t="s">
        <v>1668</v>
      </c>
      <c r="B173" t="s">
        <v>1552</v>
      </c>
      <c r="C173" t="s">
        <v>1670</v>
      </c>
      <c r="D173" t="s">
        <v>1553</v>
      </c>
      <c r="E173" t="s">
        <v>23</v>
      </c>
      <c r="F173" t="s">
        <v>145</v>
      </c>
      <c r="G173">
        <v>180</v>
      </c>
      <c r="H173">
        <v>21</v>
      </c>
      <c r="I173">
        <v>1</v>
      </c>
      <c r="J173">
        <v>2</v>
      </c>
      <c r="K173">
        <v>1</v>
      </c>
      <c r="L173">
        <v>1</v>
      </c>
      <c r="M173">
        <v>1</v>
      </c>
      <c r="N173">
        <v>1</v>
      </c>
      <c r="O173">
        <v>0</v>
      </c>
      <c r="P173">
        <v>1</v>
      </c>
      <c r="Q173">
        <v>1</v>
      </c>
      <c r="R173">
        <v>8</v>
      </c>
      <c r="S173">
        <v>30</v>
      </c>
    </row>
    <row r="174" spans="1:19" x14ac:dyDescent="0.35">
      <c r="A174" t="s">
        <v>1668</v>
      </c>
      <c r="B174" t="s">
        <v>271</v>
      </c>
      <c r="C174" t="s">
        <v>1670</v>
      </c>
      <c r="D174" t="s">
        <v>272</v>
      </c>
      <c r="E174" t="s">
        <v>23</v>
      </c>
      <c r="F174" t="s">
        <v>34</v>
      </c>
      <c r="G174">
        <v>180</v>
      </c>
      <c r="H174">
        <v>31</v>
      </c>
      <c r="I174">
        <v>1</v>
      </c>
      <c r="J174">
        <v>2</v>
      </c>
      <c r="K174">
        <v>1</v>
      </c>
      <c r="L174">
        <v>1</v>
      </c>
      <c r="M174">
        <v>1</v>
      </c>
      <c r="N174">
        <v>1</v>
      </c>
      <c r="O174">
        <v>0</v>
      </c>
      <c r="P174">
        <v>1</v>
      </c>
      <c r="Q174">
        <v>1</v>
      </c>
      <c r="R174">
        <v>8</v>
      </c>
      <c r="S174">
        <v>40</v>
      </c>
    </row>
    <row r="175" spans="1:19" x14ac:dyDescent="0.35">
      <c r="A175" t="s">
        <v>1668</v>
      </c>
      <c r="B175" t="s">
        <v>1684</v>
      </c>
      <c r="C175" t="s">
        <v>1670</v>
      </c>
      <c r="D175" t="s">
        <v>1685</v>
      </c>
      <c r="E175" t="s">
        <v>23</v>
      </c>
      <c r="F175" t="s">
        <v>34</v>
      </c>
      <c r="G175">
        <v>180</v>
      </c>
      <c r="H175">
        <v>26</v>
      </c>
      <c r="I175">
        <v>1</v>
      </c>
      <c r="J175">
        <v>2</v>
      </c>
      <c r="K175">
        <v>1</v>
      </c>
      <c r="L175">
        <v>1</v>
      </c>
      <c r="M175">
        <v>1</v>
      </c>
      <c r="N175">
        <v>1</v>
      </c>
      <c r="O175">
        <v>0</v>
      </c>
      <c r="P175">
        <v>1</v>
      </c>
      <c r="Q175">
        <v>1</v>
      </c>
      <c r="R175">
        <v>8</v>
      </c>
      <c r="S175">
        <v>35</v>
      </c>
    </row>
    <row r="176" spans="1:19" x14ac:dyDescent="0.35">
      <c r="A176" t="s">
        <v>1668</v>
      </c>
      <c r="B176" t="s">
        <v>1686</v>
      </c>
      <c r="C176" t="s">
        <v>1670</v>
      </c>
      <c r="D176" t="s">
        <v>1687</v>
      </c>
      <c r="E176" t="s">
        <v>23</v>
      </c>
      <c r="F176" t="s">
        <v>34</v>
      </c>
      <c r="G176">
        <v>180</v>
      </c>
      <c r="H176">
        <v>21</v>
      </c>
      <c r="I176">
        <v>1</v>
      </c>
      <c r="J176">
        <v>2</v>
      </c>
      <c r="K176">
        <v>1</v>
      </c>
      <c r="L176">
        <v>1</v>
      </c>
      <c r="M176">
        <v>1</v>
      </c>
      <c r="N176">
        <v>1</v>
      </c>
      <c r="O176">
        <v>0</v>
      </c>
      <c r="P176">
        <v>1</v>
      </c>
      <c r="Q176">
        <v>1</v>
      </c>
      <c r="R176">
        <v>8</v>
      </c>
      <c r="S176">
        <v>30</v>
      </c>
    </row>
    <row r="177" spans="1:19" x14ac:dyDescent="0.35">
      <c r="A177" t="s">
        <v>1688</v>
      </c>
      <c r="B177" t="s">
        <v>161</v>
      </c>
      <c r="C177" t="s">
        <v>1689</v>
      </c>
      <c r="D177" t="s">
        <v>163</v>
      </c>
      <c r="E177" t="s">
        <v>23</v>
      </c>
      <c r="F177" t="s">
        <v>34</v>
      </c>
      <c r="G177">
        <v>180</v>
      </c>
      <c r="H177">
        <v>9</v>
      </c>
      <c r="I177">
        <v>1</v>
      </c>
      <c r="J177">
        <v>5</v>
      </c>
      <c r="K177">
        <v>1</v>
      </c>
      <c r="L177">
        <v>3</v>
      </c>
      <c r="M177">
        <v>3</v>
      </c>
      <c r="N177">
        <v>3</v>
      </c>
      <c r="O177">
        <v>0</v>
      </c>
      <c r="P177">
        <v>2</v>
      </c>
      <c r="Q177">
        <v>3</v>
      </c>
      <c r="R177">
        <v>20</v>
      </c>
      <c r="S177">
        <v>30</v>
      </c>
    </row>
    <row r="178" spans="1:19" x14ac:dyDescent="0.35">
      <c r="A178" t="s">
        <v>1688</v>
      </c>
      <c r="B178" t="s">
        <v>1690</v>
      </c>
      <c r="C178" t="s">
        <v>1689</v>
      </c>
      <c r="D178" t="s">
        <v>1691</v>
      </c>
      <c r="E178" t="s">
        <v>23</v>
      </c>
      <c r="F178" t="s">
        <v>34</v>
      </c>
      <c r="G178">
        <v>180</v>
      </c>
      <c r="H178">
        <v>15</v>
      </c>
      <c r="I178">
        <v>1</v>
      </c>
      <c r="J178">
        <v>13</v>
      </c>
      <c r="K178">
        <v>6</v>
      </c>
      <c r="L178">
        <v>8</v>
      </c>
      <c r="M178">
        <v>5</v>
      </c>
      <c r="N178">
        <v>5</v>
      </c>
      <c r="O178">
        <v>0</v>
      </c>
      <c r="P178">
        <v>2</v>
      </c>
      <c r="Q178">
        <v>5</v>
      </c>
      <c r="R178">
        <v>44</v>
      </c>
      <c r="S178">
        <v>60</v>
      </c>
    </row>
    <row r="179" spans="1:19" x14ac:dyDescent="0.35">
      <c r="A179" t="s">
        <v>1688</v>
      </c>
      <c r="B179" t="s">
        <v>91</v>
      </c>
      <c r="C179" t="s">
        <v>1689</v>
      </c>
      <c r="D179" t="s">
        <v>92</v>
      </c>
      <c r="E179" t="s">
        <v>23</v>
      </c>
      <c r="F179" t="s">
        <v>34</v>
      </c>
      <c r="G179">
        <v>180</v>
      </c>
      <c r="H179">
        <v>38</v>
      </c>
      <c r="I179">
        <v>1</v>
      </c>
      <c r="J179">
        <v>17</v>
      </c>
      <c r="K179">
        <v>2</v>
      </c>
      <c r="L179">
        <v>3</v>
      </c>
      <c r="M179">
        <v>2</v>
      </c>
      <c r="N179">
        <v>3</v>
      </c>
      <c r="O179">
        <v>0</v>
      </c>
      <c r="P179">
        <v>4</v>
      </c>
      <c r="Q179">
        <v>10</v>
      </c>
      <c r="R179">
        <v>41</v>
      </c>
      <c r="S179">
        <v>80</v>
      </c>
    </row>
    <row r="180" spans="1:19" x14ac:dyDescent="0.35">
      <c r="A180" t="s">
        <v>1688</v>
      </c>
      <c r="B180" t="s">
        <v>1692</v>
      </c>
      <c r="C180" t="s">
        <v>1689</v>
      </c>
      <c r="D180" t="s">
        <v>1693</v>
      </c>
      <c r="E180" t="s">
        <v>23</v>
      </c>
      <c r="F180" t="s">
        <v>34</v>
      </c>
      <c r="G180">
        <v>180</v>
      </c>
      <c r="H180">
        <v>25</v>
      </c>
      <c r="I180">
        <v>1</v>
      </c>
      <c r="J180">
        <v>5</v>
      </c>
      <c r="K180">
        <v>1</v>
      </c>
      <c r="L180">
        <v>1</v>
      </c>
      <c r="M180">
        <v>1</v>
      </c>
      <c r="N180">
        <v>1</v>
      </c>
      <c r="O180">
        <v>0</v>
      </c>
      <c r="P180">
        <v>3</v>
      </c>
      <c r="Q180">
        <v>2</v>
      </c>
      <c r="R180">
        <v>14</v>
      </c>
      <c r="S180">
        <v>40</v>
      </c>
    </row>
    <row r="181" spans="1:19" x14ac:dyDescent="0.35">
      <c r="A181" t="s">
        <v>1688</v>
      </c>
      <c r="B181" t="s">
        <v>95</v>
      </c>
      <c r="C181" t="s">
        <v>1689</v>
      </c>
      <c r="D181" t="s">
        <v>96</v>
      </c>
      <c r="E181" t="s">
        <v>23</v>
      </c>
      <c r="F181" t="s">
        <v>34</v>
      </c>
      <c r="G181">
        <v>180</v>
      </c>
      <c r="H181">
        <v>40</v>
      </c>
      <c r="I181">
        <v>1</v>
      </c>
      <c r="J181">
        <v>15</v>
      </c>
      <c r="K181">
        <v>2</v>
      </c>
      <c r="L181">
        <v>3</v>
      </c>
      <c r="M181">
        <v>5</v>
      </c>
      <c r="N181">
        <v>3</v>
      </c>
      <c r="O181">
        <v>0</v>
      </c>
      <c r="P181">
        <v>4</v>
      </c>
      <c r="Q181">
        <v>7</v>
      </c>
      <c r="R181">
        <v>39</v>
      </c>
      <c r="S181">
        <v>80</v>
      </c>
    </row>
    <row r="182" spans="1:19" x14ac:dyDescent="0.35">
      <c r="A182" t="s">
        <v>1694</v>
      </c>
      <c r="B182" t="s">
        <v>1332</v>
      </c>
      <c r="C182" t="s">
        <v>1872</v>
      </c>
      <c r="D182" t="s">
        <v>1333</v>
      </c>
      <c r="E182" t="s">
        <v>23</v>
      </c>
      <c r="F182" t="s">
        <v>34</v>
      </c>
      <c r="G182">
        <v>180</v>
      </c>
      <c r="H182">
        <v>36</v>
      </c>
      <c r="I182">
        <v>0</v>
      </c>
      <c r="J182">
        <v>3</v>
      </c>
      <c r="K182">
        <v>1</v>
      </c>
      <c r="L182">
        <v>1</v>
      </c>
      <c r="M182">
        <v>1</v>
      </c>
      <c r="N182">
        <v>5</v>
      </c>
      <c r="O182">
        <v>0</v>
      </c>
      <c r="P182">
        <v>2</v>
      </c>
      <c r="Q182">
        <v>1</v>
      </c>
      <c r="R182">
        <v>14</v>
      </c>
      <c r="S182">
        <v>50</v>
      </c>
    </row>
    <row r="183" spans="1:19" x14ac:dyDescent="0.35">
      <c r="A183" t="s">
        <v>1694</v>
      </c>
      <c r="B183" t="s">
        <v>176</v>
      </c>
      <c r="C183" t="s">
        <v>1873</v>
      </c>
      <c r="D183" t="s">
        <v>177</v>
      </c>
      <c r="E183" t="s">
        <v>23</v>
      </c>
      <c r="F183" t="s">
        <v>34</v>
      </c>
      <c r="G183">
        <v>180</v>
      </c>
      <c r="H183">
        <v>25</v>
      </c>
      <c r="I183">
        <v>0</v>
      </c>
      <c r="J183">
        <v>5</v>
      </c>
      <c r="K183">
        <v>1</v>
      </c>
      <c r="L183">
        <v>1</v>
      </c>
      <c r="M183">
        <v>1</v>
      </c>
      <c r="N183">
        <v>5</v>
      </c>
      <c r="O183">
        <v>0</v>
      </c>
      <c r="P183">
        <v>6</v>
      </c>
      <c r="Q183">
        <v>1</v>
      </c>
      <c r="R183">
        <v>20</v>
      </c>
      <c r="S183">
        <v>45</v>
      </c>
    </row>
    <row r="184" spans="1:19" x14ac:dyDescent="0.35">
      <c r="A184" t="s">
        <v>1694</v>
      </c>
      <c r="B184" t="s">
        <v>885</v>
      </c>
      <c r="C184" t="s">
        <v>1873</v>
      </c>
      <c r="D184" t="s">
        <v>886</v>
      </c>
      <c r="E184" t="s">
        <v>23</v>
      </c>
      <c r="F184" t="s">
        <v>34</v>
      </c>
      <c r="G184">
        <v>180</v>
      </c>
      <c r="H184">
        <v>50</v>
      </c>
      <c r="I184">
        <v>0</v>
      </c>
      <c r="J184">
        <v>4</v>
      </c>
      <c r="K184">
        <v>1</v>
      </c>
      <c r="L184">
        <v>1</v>
      </c>
      <c r="M184">
        <v>4</v>
      </c>
      <c r="N184">
        <v>2</v>
      </c>
      <c r="O184">
        <v>0</v>
      </c>
      <c r="P184">
        <v>7</v>
      </c>
      <c r="Q184">
        <v>1</v>
      </c>
      <c r="R184">
        <v>20</v>
      </c>
      <c r="S184">
        <v>70</v>
      </c>
    </row>
    <row r="185" spans="1:19" x14ac:dyDescent="0.35">
      <c r="A185" t="s">
        <v>1695</v>
      </c>
      <c r="B185" t="s">
        <v>885</v>
      </c>
      <c r="C185" t="s">
        <v>1696</v>
      </c>
      <c r="D185" t="s">
        <v>886</v>
      </c>
      <c r="E185" t="s">
        <v>23</v>
      </c>
      <c r="F185" t="s">
        <v>34</v>
      </c>
      <c r="G185">
        <v>180</v>
      </c>
      <c r="H185">
        <v>40</v>
      </c>
      <c r="I185"/>
      <c r="J185">
        <v>5</v>
      </c>
      <c r="K185">
        <v>1</v>
      </c>
      <c r="L185">
        <v>1</v>
      </c>
      <c r="M185">
        <v>2</v>
      </c>
      <c r="N185">
        <v>1</v>
      </c>
      <c r="O185">
        <v>0</v>
      </c>
      <c r="P185">
        <v>5</v>
      </c>
      <c r="Q185">
        <v>1</v>
      </c>
      <c r="R185">
        <v>16</v>
      </c>
      <c r="S185">
        <v>56</v>
      </c>
    </row>
    <row r="186" spans="1:19" x14ac:dyDescent="0.35">
      <c r="A186" t="s">
        <v>1695</v>
      </c>
      <c r="B186" t="s">
        <v>1122</v>
      </c>
      <c r="C186" t="s">
        <v>1696</v>
      </c>
      <c r="D186" t="s">
        <v>1123</v>
      </c>
      <c r="E186" t="s">
        <v>23</v>
      </c>
      <c r="F186" t="s">
        <v>34</v>
      </c>
      <c r="G186">
        <v>180</v>
      </c>
      <c r="H186">
        <v>20</v>
      </c>
      <c r="I186"/>
      <c r="J186">
        <v>3</v>
      </c>
      <c r="K186">
        <v>1</v>
      </c>
      <c r="L186">
        <v>1</v>
      </c>
      <c r="M186">
        <v>1</v>
      </c>
      <c r="N186">
        <v>1</v>
      </c>
      <c r="O186">
        <v>0</v>
      </c>
      <c r="P186">
        <v>3</v>
      </c>
      <c r="Q186">
        <v>0</v>
      </c>
      <c r="R186">
        <v>10</v>
      </c>
      <c r="S186">
        <v>30</v>
      </c>
    </row>
    <row r="187" spans="1:19" x14ac:dyDescent="0.35">
      <c r="A187" t="s">
        <v>1697</v>
      </c>
      <c r="B187" t="s">
        <v>176</v>
      </c>
      <c r="C187" t="s">
        <v>1698</v>
      </c>
      <c r="D187" t="s">
        <v>177</v>
      </c>
      <c r="E187" t="s">
        <v>23</v>
      </c>
      <c r="F187" t="s">
        <v>34</v>
      </c>
      <c r="G187">
        <v>180</v>
      </c>
      <c r="H187">
        <v>108</v>
      </c>
      <c r="I187">
        <v>1</v>
      </c>
      <c r="J187">
        <v>4</v>
      </c>
      <c r="K187">
        <v>0</v>
      </c>
      <c r="L187">
        <v>1</v>
      </c>
      <c r="M187">
        <v>5</v>
      </c>
      <c r="N187">
        <v>3</v>
      </c>
      <c r="O187">
        <v>0</v>
      </c>
      <c r="P187">
        <v>12</v>
      </c>
      <c r="Q187">
        <v>6</v>
      </c>
      <c r="R187">
        <v>31</v>
      </c>
      <c r="S187">
        <v>140</v>
      </c>
    </row>
    <row r="188" spans="1:19" x14ac:dyDescent="0.35">
      <c r="A188" t="s">
        <v>1697</v>
      </c>
      <c r="B188" t="s">
        <v>398</v>
      </c>
      <c r="C188" t="s">
        <v>1698</v>
      </c>
      <c r="D188" t="s">
        <v>399</v>
      </c>
      <c r="E188" t="s">
        <v>23</v>
      </c>
      <c r="F188" t="s">
        <v>34</v>
      </c>
      <c r="G188">
        <v>180</v>
      </c>
      <c r="H188">
        <v>30</v>
      </c>
      <c r="I188">
        <v>1</v>
      </c>
      <c r="J188">
        <v>4</v>
      </c>
      <c r="K188">
        <v>0</v>
      </c>
      <c r="L188">
        <v>1</v>
      </c>
      <c r="M188">
        <v>2</v>
      </c>
      <c r="N188">
        <v>6</v>
      </c>
      <c r="O188">
        <v>0</v>
      </c>
      <c r="P188">
        <v>12</v>
      </c>
      <c r="Q188">
        <v>4</v>
      </c>
      <c r="R188">
        <v>29</v>
      </c>
      <c r="S188">
        <v>60</v>
      </c>
    </row>
    <row r="189" spans="1:19" x14ac:dyDescent="0.35">
      <c r="A189" t="s">
        <v>1697</v>
      </c>
      <c r="B189" t="s">
        <v>1699</v>
      </c>
      <c r="C189" t="s">
        <v>1698</v>
      </c>
      <c r="D189" t="s">
        <v>1700</v>
      </c>
      <c r="E189" t="s">
        <v>23</v>
      </c>
      <c r="F189" t="s">
        <v>34</v>
      </c>
      <c r="G189">
        <v>180</v>
      </c>
      <c r="H189">
        <v>17</v>
      </c>
      <c r="I189">
        <v>1</v>
      </c>
      <c r="J189">
        <v>4</v>
      </c>
      <c r="K189">
        <v>0</v>
      </c>
      <c r="L189">
        <v>1</v>
      </c>
      <c r="M189">
        <v>1</v>
      </c>
      <c r="N189">
        <v>2</v>
      </c>
      <c r="O189">
        <v>0</v>
      </c>
      <c r="P189">
        <v>3</v>
      </c>
      <c r="Q189">
        <v>1</v>
      </c>
      <c r="R189">
        <v>12</v>
      </c>
      <c r="S189">
        <v>30</v>
      </c>
    </row>
    <row r="190" spans="1:19" x14ac:dyDescent="0.35">
      <c r="A190" t="s">
        <v>1701</v>
      </c>
      <c r="B190" t="s">
        <v>1552</v>
      </c>
      <c r="C190" t="s">
        <v>1702</v>
      </c>
      <c r="D190" t="s">
        <v>1553</v>
      </c>
      <c r="E190" t="s">
        <v>23</v>
      </c>
      <c r="F190" t="s">
        <v>145</v>
      </c>
      <c r="G190">
        <v>180</v>
      </c>
      <c r="H190">
        <v>23</v>
      </c>
      <c r="I190"/>
      <c r="J190">
        <v>1</v>
      </c>
      <c r="K190">
        <v>1</v>
      </c>
      <c r="L190">
        <v>1</v>
      </c>
      <c r="M190">
        <v>1</v>
      </c>
      <c r="N190">
        <v>1</v>
      </c>
      <c r="O190"/>
      <c r="P190">
        <v>1</v>
      </c>
      <c r="Q190">
        <v>1</v>
      </c>
      <c r="R190">
        <v>7</v>
      </c>
      <c r="S190">
        <v>30</v>
      </c>
    </row>
    <row r="191" spans="1:19" x14ac:dyDescent="0.35">
      <c r="A191" t="s">
        <v>1703</v>
      </c>
      <c r="B191" t="s">
        <v>1704</v>
      </c>
      <c r="C191" t="s">
        <v>1705</v>
      </c>
      <c r="D191" t="s">
        <v>1706</v>
      </c>
      <c r="E191" t="s">
        <v>23</v>
      </c>
      <c r="F191" t="s">
        <v>34</v>
      </c>
      <c r="G191">
        <v>180</v>
      </c>
      <c r="H191">
        <v>12</v>
      </c>
      <c r="I191"/>
      <c r="J191">
        <v>4</v>
      </c>
      <c r="K191">
        <v>1</v>
      </c>
      <c r="L191">
        <v>1</v>
      </c>
      <c r="M191">
        <v>1</v>
      </c>
      <c r="N191">
        <v>1</v>
      </c>
      <c r="O191"/>
      <c r="P191">
        <v>4</v>
      </c>
      <c r="Q191">
        <v>1</v>
      </c>
      <c r="R191">
        <v>13</v>
      </c>
      <c r="S191">
        <v>25</v>
      </c>
    </row>
    <row r="192" spans="1:19" x14ac:dyDescent="0.35">
      <c r="A192" t="s">
        <v>1703</v>
      </c>
      <c r="B192" t="s">
        <v>88</v>
      </c>
      <c r="C192" t="s">
        <v>1705</v>
      </c>
      <c r="D192" t="s">
        <v>90</v>
      </c>
      <c r="E192" t="s">
        <v>23</v>
      </c>
      <c r="F192" t="s">
        <v>145</v>
      </c>
      <c r="G192">
        <v>180</v>
      </c>
      <c r="H192">
        <v>28</v>
      </c>
      <c r="I192"/>
      <c r="J192">
        <v>3</v>
      </c>
      <c r="K192">
        <v>1</v>
      </c>
      <c r="L192">
        <v>1</v>
      </c>
      <c r="M192">
        <v>1</v>
      </c>
      <c r="N192">
        <v>1</v>
      </c>
      <c r="O192"/>
      <c r="P192">
        <v>4</v>
      </c>
      <c r="Q192">
        <v>1</v>
      </c>
      <c r="R192">
        <v>12</v>
      </c>
      <c r="S192">
        <v>40</v>
      </c>
    </row>
    <row r="193" spans="1:19" x14ac:dyDescent="0.35">
      <c r="A193" t="s">
        <v>1703</v>
      </c>
      <c r="B193" t="s">
        <v>180</v>
      </c>
      <c r="C193" t="s">
        <v>1705</v>
      </c>
      <c r="D193" t="s">
        <v>181</v>
      </c>
      <c r="E193" t="s">
        <v>23</v>
      </c>
      <c r="F193" t="s">
        <v>34</v>
      </c>
      <c r="G193">
        <v>180</v>
      </c>
      <c r="H193">
        <v>13</v>
      </c>
      <c r="I193"/>
      <c r="J193">
        <v>3</v>
      </c>
      <c r="K193">
        <v>1</v>
      </c>
      <c r="L193">
        <v>1</v>
      </c>
      <c r="M193">
        <v>1</v>
      </c>
      <c r="N193">
        <v>1</v>
      </c>
      <c r="O193"/>
      <c r="P193">
        <v>4</v>
      </c>
      <c r="Q193">
        <v>1</v>
      </c>
      <c r="R193">
        <v>12</v>
      </c>
      <c r="S193">
        <v>25</v>
      </c>
    </row>
    <row r="194" spans="1:19" x14ac:dyDescent="0.35">
      <c r="A194" t="s">
        <v>1707</v>
      </c>
      <c r="B194" t="s">
        <v>223</v>
      </c>
      <c r="C194" t="s">
        <v>1708</v>
      </c>
      <c r="D194" t="s">
        <v>224</v>
      </c>
      <c r="E194" t="s">
        <v>23</v>
      </c>
      <c r="F194" t="s">
        <v>34</v>
      </c>
      <c r="G194">
        <v>180</v>
      </c>
      <c r="H194">
        <v>17</v>
      </c>
      <c r="I194"/>
      <c r="J194">
        <v>4</v>
      </c>
      <c r="K194">
        <v>1</v>
      </c>
      <c r="L194">
        <v>1</v>
      </c>
      <c r="M194">
        <v>1</v>
      </c>
      <c r="N194">
        <v>1</v>
      </c>
      <c r="O194"/>
      <c r="P194">
        <v>4</v>
      </c>
      <c r="Q194">
        <v>1</v>
      </c>
      <c r="R194">
        <v>13</v>
      </c>
      <c r="S194">
        <v>30</v>
      </c>
    </row>
    <row r="195" spans="1:19" x14ac:dyDescent="0.35">
      <c r="A195" t="s">
        <v>1707</v>
      </c>
      <c r="B195" t="s">
        <v>1709</v>
      </c>
      <c r="C195" t="s">
        <v>1708</v>
      </c>
      <c r="D195" t="s">
        <v>1710</v>
      </c>
      <c r="E195" t="s">
        <v>23</v>
      </c>
      <c r="F195" t="s">
        <v>34</v>
      </c>
      <c r="G195">
        <v>180</v>
      </c>
      <c r="H195">
        <v>17</v>
      </c>
      <c r="I195"/>
      <c r="J195">
        <v>4</v>
      </c>
      <c r="K195">
        <v>1</v>
      </c>
      <c r="L195">
        <v>1</v>
      </c>
      <c r="M195">
        <v>1</v>
      </c>
      <c r="N195">
        <v>1</v>
      </c>
      <c r="O195"/>
      <c r="P195">
        <v>4</v>
      </c>
      <c r="Q195">
        <v>1</v>
      </c>
      <c r="R195">
        <v>13</v>
      </c>
      <c r="S195">
        <v>30</v>
      </c>
    </row>
    <row r="196" spans="1:19" x14ac:dyDescent="0.35">
      <c r="A196" t="s">
        <v>1707</v>
      </c>
      <c r="B196" t="s">
        <v>398</v>
      </c>
      <c r="C196" t="s">
        <v>1708</v>
      </c>
      <c r="D196" t="s">
        <v>399</v>
      </c>
      <c r="E196" t="s">
        <v>23</v>
      </c>
      <c r="F196" t="s">
        <v>34</v>
      </c>
      <c r="G196">
        <v>180</v>
      </c>
      <c r="H196">
        <v>22</v>
      </c>
      <c r="I196"/>
      <c r="J196">
        <v>4</v>
      </c>
      <c r="K196">
        <v>1</v>
      </c>
      <c r="L196">
        <v>1</v>
      </c>
      <c r="M196">
        <v>1</v>
      </c>
      <c r="N196">
        <v>1</v>
      </c>
      <c r="O196"/>
      <c r="P196">
        <v>4</v>
      </c>
      <c r="Q196">
        <v>1</v>
      </c>
      <c r="R196">
        <v>13</v>
      </c>
      <c r="S196">
        <v>35</v>
      </c>
    </row>
    <row r="197" spans="1:19" x14ac:dyDescent="0.35">
      <c r="A197" t="s">
        <v>1707</v>
      </c>
      <c r="B197" t="s">
        <v>41</v>
      </c>
      <c r="C197" t="s">
        <v>1708</v>
      </c>
      <c r="D197" t="s">
        <v>42</v>
      </c>
      <c r="E197" t="s">
        <v>23</v>
      </c>
      <c r="F197" t="s">
        <v>34</v>
      </c>
      <c r="G197">
        <v>180</v>
      </c>
      <c r="H197">
        <v>17</v>
      </c>
      <c r="I197"/>
      <c r="J197">
        <v>4</v>
      </c>
      <c r="K197">
        <v>1</v>
      </c>
      <c r="L197">
        <v>1</v>
      </c>
      <c r="M197">
        <v>1</v>
      </c>
      <c r="N197">
        <v>1</v>
      </c>
      <c r="O197"/>
      <c r="P197">
        <v>4</v>
      </c>
      <c r="Q197">
        <v>1</v>
      </c>
      <c r="R197">
        <v>13</v>
      </c>
      <c r="S197">
        <v>30</v>
      </c>
    </row>
    <row r="198" spans="1:19" x14ac:dyDescent="0.35">
      <c r="A198" t="s">
        <v>1711</v>
      </c>
      <c r="B198" t="s">
        <v>91</v>
      </c>
      <c r="C198" t="s">
        <v>1712</v>
      </c>
      <c r="D198" t="s">
        <v>92</v>
      </c>
      <c r="E198" t="s">
        <v>23</v>
      </c>
      <c r="F198" t="s">
        <v>34</v>
      </c>
      <c r="G198">
        <v>180</v>
      </c>
      <c r="H198">
        <v>51</v>
      </c>
      <c r="I198">
        <v>0</v>
      </c>
      <c r="J198">
        <v>3</v>
      </c>
      <c r="K198">
        <v>1</v>
      </c>
      <c r="L198">
        <v>1</v>
      </c>
      <c r="M198">
        <v>1</v>
      </c>
      <c r="N198">
        <v>1</v>
      </c>
      <c r="O198">
        <v>0</v>
      </c>
      <c r="P198">
        <v>1</v>
      </c>
      <c r="Q198">
        <v>1</v>
      </c>
      <c r="R198">
        <v>9</v>
      </c>
      <c r="S198">
        <v>60</v>
      </c>
    </row>
    <row r="199" spans="1:19" x14ac:dyDescent="0.35">
      <c r="A199" t="s">
        <v>1711</v>
      </c>
      <c r="B199" t="s">
        <v>398</v>
      </c>
      <c r="C199" t="s">
        <v>1712</v>
      </c>
      <c r="D199" t="s">
        <v>399</v>
      </c>
      <c r="E199" t="s">
        <v>23</v>
      </c>
      <c r="F199" t="s">
        <v>34</v>
      </c>
      <c r="G199">
        <v>180</v>
      </c>
      <c r="H199">
        <v>51</v>
      </c>
      <c r="I199">
        <v>0</v>
      </c>
      <c r="J199">
        <v>3</v>
      </c>
      <c r="K199">
        <v>1</v>
      </c>
      <c r="L199">
        <v>1</v>
      </c>
      <c r="M199">
        <v>1</v>
      </c>
      <c r="N199">
        <v>1</v>
      </c>
      <c r="O199">
        <v>0</v>
      </c>
      <c r="P199">
        <v>1</v>
      </c>
      <c r="Q199">
        <v>1</v>
      </c>
      <c r="R199">
        <v>9</v>
      </c>
      <c r="S199">
        <v>60</v>
      </c>
    </row>
    <row r="200" spans="1:19" x14ac:dyDescent="0.35">
      <c r="A200" t="s">
        <v>1711</v>
      </c>
      <c r="B200" t="s">
        <v>1699</v>
      </c>
      <c r="C200" t="s">
        <v>1712</v>
      </c>
      <c r="D200" t="s">
        <v>1700</v>
      </c>
      <c r="E200" t="s">
        <v>23</v>
      </c>
      <c r="F200" t="s">
        <v>34</v>
      </c>
      <c r="G200">
        <v>180</v>
      </c>
      <c r="H200">
        <v>42</v>
      </c>
      <c r="I200">
        <v>0</v>
      </c>
      <c r="J200">
        <v>2</v>
      </c>
      <c r="K200">
        <v>1</v>
      </c>
      <c r="L200">
        <v>1</v>
      </c>
      <c r="M200">
        <v>1</v>
      </c>
      <c r="N200">
        <v>1</v>
      </c>
      <c r="O200">
        <v>0</v>
      </c>
      <c r="P200">
        <v>1</v>
      </c>
      <c r="Q200">
        <v>1</v>
      </c>
      <c r="R200">
        <v>8</v>
      </c>
      <c r="S200">
        <v>50</v>
      </c>
    </row>
    <row r="201" spans="1:19" x14ac:dyDescent="0.35">
      <c r="A201" t="s">
        <v>1713</v>
      </c>
      <c r="B201" t="s">
        <v>1714</v>
      </c>
      <c r="C201" t="s">
        <v>1715</v>
      </c>
      <c r="D201" t="s">
        <v>1716</v>
      </c>
      <c r="E201" t="s">
        <v>23</v>
      </c>
      <c r="F201" t="s">
        <v>145</v>
      </c>
      <c r="G201">
        <v>180</v>
      </c>
      <c r="H201">
        <v>32</v>
      </c>
      <c r="I201">
        <v>0</v>
      </c>
      <c r="J201">
        <v>2</v>
      </c>
      <c r="K201">
        <v>1</v>
      </c>
      <c r="L201">
        <v>1</v>
      </c>
      <c r="M201">
        <v>1</v>
      </c>
      <c r="N201">
        <v>1</v>
      </c>
      <c r="O201">
        <v>0</v>
      </c>
      <c r="P201">
        <v>1</v>
      </c>
      <c r="Q201">
        <v>1</v>
      </c>
      <c r="R201">
        <v>8</v>
      </c>
      <c r="S201">
        <v>40</v>
      </c>
    </row>
    <row r="202" spans="1:19" x14ac:dyDescent="0.35">
      <c r="A202" t="s">
        <v>1713</v>
      </c>
      <c r="B202" t="s">
        <v>1704</v>
      </c>
      <c r="C202" t="s">
        <v>1715</v>
      </c>
      <c r="D202" t="s">
        <v>1706</v>
      </c>
      <c r="E202" t="s">
        <v>23</v>
      </c>
      <c r="F202" t="s">
        <v>34</v>
      </c>
      <c r="G202">
        <v>180</v>
      </c>
      <c r="H202">
        <v>41</v>
      </c>
      <c r="I202">
        <v>0</v>
      </c>
      <c r="J202">
        <v>3</v>
      </c>
      <c r="K202">
        <v>1</v>
      </c>
      <c r="L202">
        <v>1</v>
      </c>
      <c r="M202">
        <v>1</v>
      </c>
      <c r="N202">
        <v>1</v>
      </c>
      <c r="O202">
        <v>0</v>
      </c>
      <c r="P202">
        <v>1</v>
      </c>
      <c r="Q202">
        <v>1</v>
      </c>
      <c r="R202">
        <v>9</v>
      </c>
      <c r="S202">
        <v>50</v>
      </c>
    </row>
    <row r="203" spans="1:19" x14ac:dyDescent="0.35">
      <c r="A203" t="s">
        <v>1713</v>
      </c>
      <c r="B203" t="s">
        <v>88</v>
      </c>
      <c r="C203" t="s">
        <v>1715</v>
      </c>
      <c r="D203" t="s">
        <v>90</v>
      </c>
      <c r="E203" t="s">
        <v>23</v>
      </c>
      <c r="F203" t="s">
        <v>34</v>
      </c>
      <c r="G203">
        <v>180</v>
      </c>
      <c r="H203">
        <v>41</v>
      </c>
      <c r="I203">
        <v>0</v>
      </c>
      <c r="J203">
        <v>3</v>
      </c>
      <c r="K203">
        <v>1</v>
      </c>
      <c r="L203">
        <v>1</v>
      </c>
      <c r="M203">
        <v>1</v>
      </c>
      <c r="N203">
        <v>1</v>
      </c>
      <c r="O203">
        <v>0</v>
      </c>
      <c r="P203">
        <v>1</v>
      </c>
      <c r="Q203">
        <v>1</v>
      </c>
      <c r="R203">
        <v>9</v>
      </c>
      <c r="S203">
        <v>50</v>
      </c>
    </row>
    <row r="204" spans="1:19" x14ac:dyDescent="0.35">
      <c r="A204" t="s">
        <v>1713</v>
      </c>
      <c r="B204" t="s">
        <v>1717</v>
      </c>
      <c r="C204" t="s">
        <v>1715</v>
      </c>
      <c r="D204" t="s">
        <v>1718</v>
      </c>
      <c r="E204" t="s">
        <v>23</v>
      </c>
      <c r="F204" t="s">
        <v>34</v>
      </c>
      <c r="G204">
        <v>180</v>
      </c>
      <c r="H204">
        <v>32</v>
      </c>
      <c r="I204">
        <v>0</v>
      </c>
      <c r="J204">
        <v>2</v>
      </c>
      <c r="K204">
        <v>1</v>
      </c>
      <c r="L204">
        <v>1</v>
      </c>
      <c r="M204">
        <v>1</v>
      </c>
      <c r="N204">
        <v>1</v>
      </c>
      <c r="O204">
        <v>0</v>
      </c>
      <c r="P204">
        <v>1</v>
      </c>
      <c r="Q204">
        <v>1</v>
      </c>
      <c r="R204">
        <v>8</v>
      </c>
      <c r="S204">
        <v>40</v>
      </c>
    </row>
    <row r="205" spans="1:19" x14ac:dyDescent="0.35">
      <c r="A205" t="s">
        <v>1713</v>
      </c>
      <c r="B205" t="s">
        <v>123</v>
      </c>
      <c r="C205" t="s">
        <v>1715</v>
      </c>
      <c r="D205" t="s">
        <v>124</v>
      </c>
      <c r="E205" t="s">
        <v>23</v>
      </c>
      <c r="F205" t="s">
        <v>34</v>
      </c>
      <c r="G205">
        <v>180</v>
      </c>
      <c r="H205">
        <v>32</v>
      </c>
      <c r="I205">
        <v>0</v>
      </c>
      <c r="J205">
        <v>2</v>
      </c>
      <c r="K205">
        <v>1</v>
      </c>
      <c r="L205">
        <v>1</v>
      </c>
      <c r="M205">
        <v>1</v>
      </c>
      <c r="N205">
        <v>1</v>
      </c>
      <c r="O205">
        <v>0</v>
      </c>
      <c r="P205">
        <v>1</v>
      </c>
      <c r="Q205">
        <v>1</v>
      </c>
      <c r="R205">
        <v>8</v>
      </c>
      <c r="S205">
        <v>40</v>
      </c>
    </row>
    <row r="206" spans="1:19" x14ac:dyDescent="0.35">
      <c r="A206" t="s">
        <v>1719</v>
      </c>
      <c r="B206" t="s">
        <v>871</v>
      </c>
      <c r="C206" t="s">
        <v>1720</v>
      </c>
      <c r="D206" t="s">
        <v>872</v>
      </c>
      <c r="E206" t="s">
        <v>23</v>
      </c>
      <c r="F206" t="s">
        <v>34</v>
      </c>
      <c r="G206">
        <v>180</v>
      </c>
      <c r="H206">
        <v>25</v>
      </c>
      <c r="I206"/>
      <c r="J206">
        <v>8</v>
      </c>
      <c r="K206">
        <v>1</v>
      </c>
      <c r="L206">
        <v>1</v>
      </c>
      <c r="M206">
        <v>1</v>
      </c>
      <c r="N206">
        <v>1</v>
      </c>
      <c r="O206"/>
      <c r="P206">
        <v>2</v>
      </c>
      <c r="Q206">
        <v>1</v>
      </c>
      <c r="R206">
        <v>15</v>
      </c>
      <c r="S206">
        <v>40</v>
      </c>
    </row>
    <row r="207" spans="1:19" x14ac:dyDescent="0.35">
      <c r="A207" t="s">
        <v>1719</v>
      </c>
      <c r="B207" t="s">
        <v>1074</v>
      </c>
      <c r="C207" t="s">
        <v>1720</v>
      </c>
      <c r="D207" t="s">
        <v>1075</v>
      </c>
      <c r="E207" t="s">
        <v>23</v>
      </c>
      <c r="F207" t="s">
        <v>34</v>
      </c>
      <c r="G207">
        <v>180</v>
      </c>
      <c r="H207">
        <v>25</v>
      </c>
      <c r="I207"/>
      <c r="J207">
        <v>4</v>
      </c>
      <c r="K207">
        <v>1</v>
      </c>
      <c r="L207">
        <v>1</v>
      </c>
      <c r="M207">
        <v>1</v>
      </c>
      <c r="N207">
        <v>1</v>
      </c>
      <c r="O207"/>
      <c r="P207">
        <v>1</v>
      </c>
      <c r="Q207">
        <v>1</v>
      </c>
      <c r="R207">
        <v>10</v>
      </c>
      <c r="S207">
        <v>35</v>
      </c>
    </row>
    <row r="208" spans="1:19" x14ac:dyDescent="0.35">
      <c r="A208" t="s">
        <v>1719</v>
      </c>
      <c r="B208" t="s">
        <v>1721</v>
      </c>
      <c r="C208" t="s">
        <v>1720</v>
      </c>
      <c r="D208" t="s">
        <v>1722</v>
      </c>
      <c r="E208" t="s">
        <v>23</v>
      </c>
      <c r="F208" t="s">
        <v>34</v>
      </c>
      <c r="G208">
        <v>180</v>
      </c>
      <c r="H208">
        <v>9</v>
      </c>
      <c r="I208"/>
      <c r="J208">
        <v>1</v>
      </c>
      <c r="K208">
        <v>1</v>
      </c>
      <c r="L208">
        <v>1</v>
      </c>
      <c r="M208">
        <v>1</v>
      </c>
      <c r="N208">
        <v>1</v>
      </c>
      <c r="O208"/>
      <c r="P208">
        <v>2</v>
      </c>
      <c r="Q208">
        <v>1</v>
      </c>
      <c r="R208">
        <v>8</v>
      </c>
      <c r="S208">
        <v>17</v>
      </c>
    </row>
    <row r="209" spans="1:19" x14ac:dyDescent="0.35">
      <c r="A209" t="s">
        <v>1719</v>
      </c>
      <c r="B209" t="s">
        <v>573</v>
      </c>
      <c r="C209" t="s">
        <v>1720</v>
      </c>
      <c r="D209" t="s">
        <v>574</v>
      </c>
      <c r="E209" t="s">
        <v>23</v>
      </c>
      <c r="F209" t="s">
        <v>34</v>
      </c>
      <c r="G209">
        <v>180</v>
      </c>
      <c r="H209">
        <v>13</v>
      </c>
      <c r="I209"/>
      <c r="J209">
        <v>1</v>
      </c>
      <c r="K209">
        <v>1</v>
      </c>
      <c r="L209">
        <v>1</v>
      </c>
      <c r="M209">
        <v>1</v>
      </c>
      <c r="N209">
        <v>1</v>
      </c>
      <c r="O209"/>
      <c r="P209">
        <v>1</v>
      </c>
      <c r="Q209">
        <v>1</v>
      </c>
      <c r="R209">
        <v>7</v>
      </c>
      <c r="S209">
        <v>20</v>
      </c>
    </row>
    <row r="210" spans="1:19" x14ac:dyDescent="0.35">
      <c r="A210" t="s">
        <v>1719</v>
      </c>
      <c r="B210" t="s">
        <v>1723</v>
      </c>
      <c r="C210" t="s">
        <v>1720</v>
      </c>
      <c r="D210" t="s">
        <v>1724</v>
      </c>
      <c r="E210" t="s">
        <v>23</v>
      </c>
      <c r="F210" t="s">
        <v>34</v>
      </c>
      <c r="G210">
        <v>180</v>
      </c>
      <c r="H210">
        <v>17</v>
      </c>
      <c r="I210"/>
      <c r="J210">
        <v>2</v>
      </c>
      <c r="K210">
        <v>1</v>
      </c>
      <c r="L210">
        <v>1</v>
      </c>
      <c r="M210">
        <v>1</v>
      </c>
      <c r="N210">
        <v>1</v>
      </c>
      <c r="O210"/>
      <c r="P210">
        <v>1</v>
      </c>
      <c r="Q210">
        <v>1</v>
      </c>
      <c r="R210">
        <v>8</v>
      </c>
      <c r="S210">
        <v>25</v>
      </c>
    </row>
    <row r="211" spans="1:19" x14ac:dyDescent="0.35">
      <c r="A211" t="s">
        <v>1719</v>
      </c>
      <c r="B211" t="s">
        <v>1118</v>
      </c>
      <c r="C211" t="s">
        <v>1720</v>
      </c>
      <c r="D211" t="s">
        <v>1119</v>
      </c>
      <c r="E211" t="s">
        <v>23</v>
      </c>
      <c r="F211" t="s">
        <v>25</v>
      </c>
      <c r="G211">
        <v>240</v>
      </c>
      <c r="H211">
        <v>50</v>
      </c>
      <c r="I211"/>
      <c r="J211">
        <v>4</v>
      </c>
      <c r="K211">
        <v>1</v>
      </c>
      <c r="L211">
        <v>1</v>
      </c>
      <c r="M211">
        <v>1</v>
      </c>
      <c r="N211">
        <v>1</v>
      </c>
      <c r="O211"/>
      <c r="P211">
        <v>1</v>
      </c>
      <c r="Q211">
        <v>1</v>
      </c>
      <c r="R211">
        <v>10</v>
      </c>
      <c r="S211">
        <v>60</v>
      </c>
    </row>
    <row r="212" spans="1:19" x14ac:dyDescent="0.35">
      <c r="A212" t="s">
        <v>1719</v>
      </c>
      <c r="B212" t="s">
        <v>88</v>
      </c>
      <c r="C212" t="s">
        <v>1720</v>
      </c>
      <c r="D212" t="s">
        <v>90</v>
      </c>
      <c r="E212" t="s">
        <v>23</v>
      </c>
      <c r="F212" t="s">
        <v>34</v>
      </c>
      <c r="G212">
        <v>180</v>
      </c>
      <c r="H212">
        <v>25</v>
      </c>
      <c r="I212"/>
      <c r="J212">
        <v>8</v>
      </c>
      <c r="K212">
        <v>1</v>
      </c>
      <c r="L212">
        <v>1</v>
      </c>
      <c r="M212">
        <v>1</v>
      </c>
      <c r="N212">
        <v>1</v>
      </c>
      <c r="O212"/>
      <c r="P212">
        <v>2</v>
      </c>
      <c r="Q212">
        <v>1</v>
      </c>
      <c r="R212">
        <v>15</v>
      </c>
      <c r="S212">
        <v>40</v>
      </c>
    </row>
    <row r="213" spans="1:19" x14ac:dyDescent="0.35">
      <c r="A213" t="s">
        <v>1719</v>
      </c>
      <c r="B213" t="s">
        <v>91</v>
      </c>
      <c r="C213" t="s">
        <v>1720</v>
      </c>
      <c r="D213" t="s">
        <v>92</v>
      </c>
      <c r="E213" t="s">
        <v>23</v>
      </c>
      <c r="F213" t="s">
        <v>34</v>
      </c>
      <c r="G213">
        <v>180</v>
      </c>
      <c r="H213">
        <v>25</v>
      </c>
      <c r="I213"/>
      <c r="J213">
        <v>6</v>
      </c>
      <c r="K213">
        <v>1</v>
      </c>
      <c r="L213">
        <v>1</v>
      </c>
      <c r="M213">
        <v>2</v>
      </c>
      <c r="N213">
        <v>1</v>
      </c>
      <c r="O213"/>
      <c r="P213">
        <v>2</v>
      </c>
      <c r="Q213">
        <v>2</v>
      </c>
      <c r="R213">
        <v>15</v>
      </c>
      <c r="S213">
        <v>40</v>
      </c>
    </row>
    <row r="214" spans="1:19" x14ac:dyDescent="0.35">
      <c r="A214" t="s">
        <v>1719</v>
      </c>
      <c r="B214" t="s">
        <v>398</v>
      </c>
      <c r="C214" t="s">
        <v>1720</v>
      </c>
      <c r="D214" t="s">
        <v>399</v>
      </c>
      <c r="E214" t="s">
        <v>23</v>
      </c>
      <c r="F214" t="s">
        <v>34</v>
      </c>
      <c r="G214">
        <v>180</v>
      </c>
      <c r="H214">
        <v>25</v>
      </c>
      <c r="I214"/>
      <c r="J214">
        <v>6</v>
      </c>
      <c r="K214">
        <v>1</v>
      </c>
      <c r="L214">
        <v>1</v>
      </c>
      <c r="M214">
        <v>2</v>
      </c>
      <c r="N214">
        <v>1</v>
      </c>
      <c r="O214"/>
      <c r="P214">
        <v>2</v>
      </c>
      <c r="Q214">
        <v>2</v>
      </c>
      <c r="R214">
        <v>15</v>
      </c>
      <c r="S214">
        <v>40</v>
      </c>
    </row>
    <row r="215" spans="1:19" x14ac:dyDescent="0.35">
      <c r="A215" t="s">
        <v>1719</v>
      </c>
      <c r="B215" t="s">
        <v>1699</v>
      </c>
      <c r="C215" t="s">
        <v>1720</v>
      </c>
      <c r="D215" t="s">
        <v>1700</v>
      </c>
      <c r="E215" t="s">
        <v>23</v>
      </c>
      <c r="F215" t="s">
        <v>34</v>
      </c>
      <c r="G215">
        <v>180</v>
      </c>
      <c r="H215">
        <v>25</v>
      </c>
      <c r="I215"/>
      <c r="J215">
        <v>4</v>
      </c>
      <c r="K215">
        <v>1</v>
      </c>
      <c r="L215">
        <v>1</v>
      </c>
      <c r="M215">
        <v>1</v>
      </c>
      <c r="N215">
        <v>1</v>
      </c>
      <c r="O215"/>
      <c r="P215">
        <v>1</v>
      </c>
      <c r="Q215">
        <v>1</v>
      </c>
      <c r="R215">
        <v>10</v>
      </c>
      <c r="S215">
        <v>35</v>
      </c>
    </row>
    <row r="216" spans="1:19" x14ac:dyDescent="0.35">
      <c r="A216" t="s">
        <v>1719</v>
      </c>
      <c r="B216" t="s">
        <v>885</v>
      </c>
      <c r="C216" t="s">
        <v>1720</v>
      </c>
      <c r="D216" t="s">
        <v>886</v>
      </c>
      <c r="E216" t="s">
        <v>23</v>
      </c>
      <c r="F216" t="s">
        <v>34</v>
      </c>
      <c r="G216">
        <v>180</v>
      </c>
      <c r="H216">
        <v>50</v>
      </c>
      <c r="I216"/>
      <c r="J216">
        <v>4</v>
      </c>
      <c r="K216">
        <v>1</v>
      </c>
      <c r="L216">
        <v>1</v>
      </c>
      <c r="M216">
        <v>1</v>
      </c>
      <c r="N216">
        <v>1</v>
      </c>
      <c r="O216"/>
      <c r="P216">
        <v>1</v>
      </c>
      <c r="Q216">
        <v>1</v>
      </c>
      <c r="R216">
        <v>10</v>
      </c>
      <c r="S216">
        <v>60</v>
      </c>
    </row>
    <row r="217" spans="1:19" x14ac:dyDescent="0.35">
      <c r="A217" t="s">
        <v>1719</v>
      </c>
      <c r="B217" t="s">
        <v>1725</v>
      </c>
      <c r="C217" t="s">
        <v>1720</v>
      </c>
      <c r="D217" t="s">
        <v>1726</v>
      </c>
      <c r="E217" t="s">
        <v>23</v>
      </c>
      <c r="F217" t="s">
        <v>34</v>
      </c>
      <c r="G217">
        <v>180</v>
      </c>
      <c r="H217">
        <v>18</v>
      </c>
      <c r="I217"/>
      <c r="J217">
        <v>2</v>
      </c>
      <c r="K217">
        <v>0</v>
      </c>
      <c r="L217">
        <v>1</v>
      </c>
      <c r="M217">
        <v>1</v>
      </c>
      <c r="N217">
        <v>1</v>
      </c>
      <c r="O217"/>
      <c r="P217">
        <v>1</v>
      </c>
      <c r="Q217">
        <v>1</v>
      </c>
      <c r="R217">
        <v>7</v>
      </c>
      <c r="S217">
        <v>25</v>
      </c>
    </row>
    <row r="218" spans="1:19" x14ac:dyDescent="0.35">
      <c r="A218" t="s">
        <v>1719</v>
      </c>
      <c r="B218" t="s">
        <v>891</v>
      </c>
      <c r="C218" t="s">
        <v>1720</v>
      </c>
      <c r="D218" t="s">
        <v>892</v>
      </c>
      <c r="E218" t="s">
        <v>893</v>
      </c>
      <c r="F218" t="s">
        <v>894</v>
      </c>
      <c r="G218">
        <v>300</v>
      </c>
      <c r="H218">
        <v>40</v>
      </c>
      <c r="I218"/>
      <c r="J218">
        <v>4</v>
      </c>
      <c r="K218">
        <v>1</v>
      </c>
      <c r="L218">
        <v>1</v>
      </c>
      <c r="M218">
        <v>1</v>
      </c>
      <c r="N218">
        <v>1</v>
      </c>
      <c r="O218"/>
      <c r="P218">
        <v>1</v>
      </c>
      <c r="Q218">
        <v>1</v>
      </c>
      <c r="R218">
        <v>10</v>
      </c>
      <c r="S218">
        <v>50</v>
      </c>
    </row>
    <row r="219" spans="1:19" x14ac:dyDescent="0.35">
      <c r="A219" t="s">
        <v>1727</v>
      </c>
      <c r="B219" t="s">
        <v>668</v>
      </c>
      <c r="C219" t="s">
        <v>1867</v>
      </c>
      <c r="D219" t="s">
        <v>669</v>
      </c>
      <c r="E219" t="s">
        <v>23</v>
      </c>
      <c r="F219" t="s">
        <v>34</v>
      </c>
      <c r="G219">
        <v>180</v>
      </c>
      <c r="H219">
        <v>30</v>
      </c>
      <c r="I219">
        <v>1</v>
      </c>
      <c r="J219">
        <v>5</v>
      </c>
      <c r="K219">
        <v>4</v>
      </c>
      <c r="L219">
        <v>0</v>
      </c>
      <c r="M219">
        <v>5</v>
      </c>
      <c r="N219">
        <v>5</v>
      </c>
      <c r="O219">
        <v>0</v>
      </c>
      <c r="P219">
        <v>5</v>
      </c>
      <c r="Q219">
        <v>5</v>
      </c>
      <c r="R219">
        <v>29</v>
      </c>
      <c r="S219">
        <v>60</v>
      </c>
    </row>
    <row r="220" spans="1:19" x14ac:dyDescent="0.35">
      <c r="A220" t="s">
        <v>1727</v>
      </c>
      <c r="B220" t="s">
        <v>573</v>
      </c>
      <c r="C220" t="s">
        <v>1867</v>
      </c>
      <c r="D220" t="s">
        <v>574</v>
      </c>
      <c r="E220" t="s">
        <v>23</v>
      </c>
      <c r="F220" t="s">
        <v>34</v>
      </c>
      <c r="G220">
        <v>180</v>
      </c>
      <c r="H220">
        <v>20</v>
      </c>
      <c r="I220">
        <v>0</v>
      </c>
      <c r="J220">
        <v>2</v>
      </c>
      <c r="K220">
        <v>2</v>
      </c>
      <c r="L220">
        <v>0</v>
      </c>
      <c r="M220">
        <v>1</v>
      </c>
      <c r="N220">
        <v>2</v>
      </c>
      <c r="O220">
        <v>0</v>
      </c>
      <c r="P220">
        <v>2</v>
      </c>
      <c r="Q220">
        <v>1</v>
      </c>
      <c r="R220">
        <v>10</v>
      </c>
      <c r="S220">
        <v>30</v>
      </c>
    </row>
    <row r="221" spans="1:19" x14ac:dyDescent="0.35">
      <c r="A221" t="s">
        <v>1727</v>
      </c>
      <c r="B221" t="s">
        <v>1728</v>
      </c>
      <c r="C221" t="s">
        <v>1867</v>
      </c>
      <c r="D221" t="s">
        <v>1729</v>
      </c>
      <c r="E221" t="s">
        <v>23</v>
      </c>
      <c r="F221" t="s">
        <v>34</v>
      </c>
      <c r="G221">
        <v>180</v>
      </c>
      <c r="H221">
        <v>18</v>
      </c>
      <c r="I221">
        <v>1</v>
      </c>
      <c r="J221">
        <v>4</v>
      </c>
      <c r="K221">
        <v>2</v>
      </c>
      <c r="L221">
        <v>0</v>
      </c>
      <c r="M221">
        <v>4</v>
      </c>
      <c r="N221">
        <v>2</v>
      </c>
      <c r="O221">
        <v>0</v>
      </c>
      <c r="P221">
        <v>5</v>
      </c>
      <c r="Q221">
        <v>4</v>
      </c>
      <c r="R221">
        <v>21</v>
      </c>
      <c r="S221">
        <v>40</v>
      </c>
    </row>
    <row r="222" spans="1:19" x14ac:dyDescent="0.35">
      <c r="A222" t="s">
        <v>1727</v>
      </c>
      <c r="B222" t="s">
        <v>176</v>
      </c>
      <c r="C222" t="s">
        <v>1867</v>
      </c>
      <c r="D222" t="s">
        <v>177</v>
      </c>
      <c r="E222" t="s">
        <v>23</v>
      </c>
      <c r="F222" t="s">
        <v>34</v>
      </c>
      <c r="G222">
        <v>180</v>
      </c>
      <c r="H222">
        <v>40</v>
      </c>
      <c r="I222">
        <v>0</v>
      </c>
      <c r="J222">
        <v>2</v>
      </c>
      <c r="K222">
        <v>0</v>
      </c>
      <c r="L222">
        <v>0</v>
      </c>
      <c r="M222">
        <v>1</v>
      </c>
      <c r="N222">
        <v>1</v>
      </c>
      <c r="O222">
        <v>0</v>
      </c>
      <c r="P222">
        <v>4</v>
      </c>
      <c r="Q222">
        <v>2</v>
      </c>
      <c r="R222">
        <v>10</v>
      </c>
      <c r="S222">
        <v>50</v>
      </c>
    </row>
    <row r="223" spans="1:19" x14ac:dyDescent="0.35">
      <c r="A223" t="s">
        <v>1727</v>
      </c>
      <c r="B223" t="s">
        <v>398</v>
      </c>
      <c r="C223" t="s">
        <v>1867</v>
      </c>
      <c r="D223" t="s">
        <v>399</v>
      </c>
      <c r="E223" t="s">
        <v>23</v>
      </c>
      <c r="F223" t="s">
        <v>34</v>
      </c>
      <c r="G223">
        <v>180</v>
      </c>
      <c r="H223">
        <v>22</v>
      </c>
      <c r="I223">
        <v>0</v>
      </c>
      <c r="J223">
        <v>1</v>
      </c>
      <c r="K223">
        <v>1</v>
      </c>
      <c r="L223">
        <v>0</v>
      </c>
      <c r="M223">
        <v>1</v>
      </c>
      <c r="N223">
        <v>1</v>
      </c>
      <c r="O223">
        <v>0</v>
      </c>
      <c r="P223">
        <v>3</v>
      </c>
      <c r="Q223">
        <v>1</v>
      </c>
      <c r="R223">
        <v>8</v>
      </c>
      <c r="S223">
        <v>30</v>
      </c>
    </row>
    <row r="224" spans="1:19" x14ac:dyDescent="0.35">
      <c r="A224" t="s">
        <v>1727</v>
      </c>
      <c r="B224" t="s">
        <v>722</v>
      </c>
      <c r="C224" t="s">
        <v>1867</v>
      </c>
      <c r="D224" t="s">
        <v>723</v>
      </c>
      <c r="E224" t="s">
        <v>23</v>
      </c>
      <c r="F224" t="s">
        <v>34</v>
      </c>
      <c r="G224">
        <v>180</v>
      </c>
      <c r="H224">
        <v>12</v>
      </c>
      <c r="I224">
        <v>0</v>
      </c>
      <c r="J224">
        <v>1</v>
      </c>
      <c r="K224">
        <v>1</v>
      </c>
      <c r="L224">
        <v>0</v>
      </c>
      <c r="M224">
        <v>1</v>
      </c>
      <c r="N224">
        <v>2</v>
      </c>
      <c r="O224">
        <v>0</v>
      </c>
      <c r="P224">
        <v>2</v>
      </c>
      <c r="Q224">
        <v>1</v>
      </c>
      <c r="R224">
        <v>8</v>
      </c>
      <c r="S224">
        <v>20</v>
      </c>
    </row>
    <row r="225" spans="1:19" x14ac:dyDescent="0.35">
      <c r="A225" t="s">
        <v>1727</v>
      </c>
      <c r="B225" t="s">
        <v>482</v>
      </c>
      <c r="C225" t="s">
        <v>1867</v>
      </c>
      <c r="D225" t="s">
        <v>483</v>
      </c>
      <c r="E225" t="s">
        <v>23</v>
      </c>
      <c r="F225" t="s">
        <v>34</v>
      </c>
      <c r="G225">
        <v>180</v>
      </c>
      <c r="H225">
        <v>14</v>
      </c>
      <c r="I225">
        <v>0</v>
      </c>
      <c r="J225">
        <v>3</v>
      </c>
      <c r="K225">
        <v>1</v>
      </c>
      <c r="L225">
        <v>0</v>
      </c>
      <c r="M225">
        <v>2</v>
      </c>
      <c r="N225">
        <v>2</v>
      </c>
      <c r="O225">
        <v>0</v>
      </c>
      <c r="P225">
        <v>2</v>
      </c>
      <c r="Q225">
        <v>1</v>
      </c>
      <c r="R225">
        <v>11</v>
      </c>
      <c r="S225">
        <v>25</v>
      </c>
    </row>
    <row r="226" spans="1:19" x14ac:dyDescent="0.35">
      <c r="A226" t="s">
        <v>1727</v>
      </c>
      <c r="B226" t="s">
        <v>123</v>
      </c>
      <c r="C226" t="s">
        <v>1867</v>
      </c>
      <c r="D226" t="s">
        <v>124</v>
      </c>
      <c r="E226" t="s">
        <v>23</v>
      </c>
      <c r="F226" t="s">
        <v>34</v>
      </c>
      <c r="G226">
        <v>180</v>
      </c>
      <c r="H226">
        <v>18</v>
      </c>
      <c r="I226">
        <v>1</v>
      </c>
      <c r="J226">
        <v>3</v>
      </c>
      <c r="K226">
        <v>3</v>
      </c>
      <c r="L226">
        <v>0</v>
      </c>
      <c r="M226">
        <v>3</v>
      </c>
      <c r="N226">
        <v>3</v>
      </c>
      <c r="O226">
        <v>0</v>
      </c>
      <c r="P226">
        <v>1</v>
      </c>
      <c r="Q226">
        <v>3</v>
      </c>
      <c r="R226">
        <v>16</v>
      </c>
      <c r="S226">
        <v>35</v>
      </c>
    </row>
    <row r="227" spans="1:19" x14ac:dyDescent="0.35">
      <c r="A227" t="s">
        <v>1727</v>
      </c>
      <c r="B227" t="s">
        <v>885</v>
      </c>
      <c r="C227" t="s">
        <v>1867</v>
      </c>
      <c r="D227" t="s">
        <v>886</v>
      </c>
      <c r="E227" t="s">
        <v>23</v>
      </c>
      <c r="F227" t="s">
        <v>34</v>
      </c>
      <c r="G227">
        <v>180</v>
      </c>
      <c r="H227">
        <v>105</v>
      </c>
      <c r="I227">
        <v>0</v>
      </c>
      <c r="J227">
        <v>4</v>
      </c>
      <c r="K227">
        <v>0</v>
      </c>
      <c r="L227">
        <v>0</v>
      </c>
      <c r="M227">
        <v>4</v>
      </c>
      <c r="N227">
        <v>0</v>
      </c>
      <c r="O227">
        <v>0</v>
      </c>
      <c r="P227">
        <v>4</v>
      </c>
      <c r="Q227">
        <v>3</v>
      </c>
      <c r="R227">
        <v>15</v>
      </c>
      <c r="S227">
        <v>120</v>
      </c>
    </row>
    <row r="228" spans="1:19" x14ac:dyDescent="0.35">
      <c r="A228" t="s">
        <v>1727</v>
      </c>
      <c r="B228" t="s">
        <v>81</v>
      </c>
      <c r="C228" t="s">
        <v>1867</v>
      </c>
      <c r="D228" t="s">
        <v>82</v>
      </c>
      <c r="E228" t="s">
        <v>23</v>
      </c>
      <c r="F228" t="s">
        <v>952</v>
      </c>
      <c r="G228">
        <v>210</v>
      </c>
      <c r="H228">
        <v>30</v>
      </c>
      <c r="I228">
        <v>1</v>
      </c>
      <c r="J228">
        <v>4</v>
      </c>
      <c r="K228">
        <v>5</v>
      </c>
      <c r="L228">
        <v>0</v>
      </c>
      <c r="M228">
        <v>5</v>
      </c>
      <c r="N228">
        <v>5</v>
      </c>
      <c r="O228">
        <v>0</v>
      </c>
      <c r="P228">
        <v>5</v>
      </c>
      <c r="Q228">
        <v>5</v>
      </c>
      <c r="R228">
        <v>29</v>
      </c>
      <c r="S228">
        <v>60</v>
      </c>
    </row>
    <row r="229" spans="1:19" x14ac:dyDescent="0.35">
      <c r="A229" t="s">
        <v>1730</v>
      </c>
      <c r="B229" t="s">
        <v>932</v>
      </c>
      <c r="C229" t="s">
        <v>1731</v>
      </c>
      <c r="D229" t="s">
        <v>934</v>
      </c>
      <c r="E229" t="s">
        <v>23</v>
      </c>
      <c r="F229" t="s">
        <v>34</v>
      </c>
      <c r="G229">
        <v>180</v>
      </c>
      <c r="H229">
        <v>35</v>
      </c>
      <c r="I229">
        <v>0</v>
      </c>
      <c r="J229">
        <v>2</v>
      </c>
      <c r="K229">
        <v>0</v>
      </c>
      <c r="L229">
        <v>0</v>
      </c>
      <c r="M229">
        <v>1</v>
      </c>
      <c r="N229">
        <v>1</v>
      </c>
      <c r="O229">
        <v>0</v>
      </c>
      <c r="P229">
        <v>0</v>
      </c>
      <c r="Q229">
        <v>1</v>
      </c>
      <c r="R229">
        <v>5</v>
      </c>
      <c r="S229">
        <v>40</v>
      </c>
    </row>
    <row r="230" spans="1:19" x14ac:dyDescent="0.35">
      <c r="A230" t="s">
        <v>1730</v>
      </c>
      <c r="B230" t="s">
        <v>1732</v>
      </c>
      <c r="C230" t="s">
        <v>1731</v>
      </c>
      <c r="D230" t="s">
        <v>1733</v>
      </c>
      <c r="E230" t="s">
        <v>23</v>
      </c>
      <c r="F230" t="s">
        <v>34</v>
      </c>
      <c r="G230">
        <v>180</v>
      </c>
      <c r="H230">
        <v>28</v>
      </c>
      <c r="I230">
        <v>0</v>
      </c>
      <c r="J230">
        <v>7</v>
      </c>
      <c r="K230">
        <v>0</v>
      </c>
      <c r="L230">
        <v>0</v>
      </c>
      <c r="M230">
        <v>2</v>
      </c>
      <c r="N230">
        <v>1</v>
      </c>
      <c r="O230">
        <v>0</v>
      </c>
      <c r="P230">
        <v>1</v>
      </c>
      <c r="Q230">
        <v>1</v>
      </c>
      <c r="R230">
        <v>12</v>
      </c>
      <c r="S230">
        <v>40</v>
      </c>
    </row>
    <row r="231" spans="1:19" x14ac:dyDescent="0.35">
      <c r="A231" t="s">
        <v>1730</v>
      </c>
      <c r="B231" t="s">
        <v>79</v>
      </c>
      <c r="C231" t="s">
        <v>1731</v>
      </c>
      <c r="D231" t="s">
        <v>80</v>
      </c>
      <c r="E231" t="s">
        <v>23</v>
      </c>
      <c r="F231" t="s">
        <v>34</v>
      </c>
      <c r="G231">
        <v>180</v>
      </c>
      <c r="H231">
        <v>43</v>
      </c>
      <c r="I231">
        <v>0</v>
      </c>
      <c r="J231">
        <v>5</v>
      </c>
      <c r="K231">
        <v>0</v>
      </c>
      <c r="L231">
        <v>0</v>
      </c>
      <c r="M231">
        <v>3</v>
      </c>
      <c r="N231">
        <v>7</v>
      </c>
      <c r="O231">
        <v>0</v>
      </c>
      <c r="P231">
        <v>0</v>
      </c>
      <c r="Q231">
        <v>2</v>
      </c>
      <c r="R231">
        <v>17</v>
      </c>
      <c r="S231">
        <v>60</v>
      </c>
    </row>
    <row r="232" spans="1:19" x14ac:dyDescent="0.35">
      <c r="A232" t="s">
        <v>1730</v>
      </c>
      <c r="B232" t="s">
        <v>885</v>
      </c>
      <c r="C232" t="s">
        <v>1731</v>
      </c>
      <c r="D232" t="s">
        <v>886</v>
      </c>
      <c r="E232" t="s">
        <v>23</v>
      </c>
      <c r="F232" t="s">
        <v>145</v>
      </c>
      <c r="G232">
        <v>180</v>
      </c>
      <c r="H232">
        <v>379</v>
      </c>
      <c r="I232">
        <v>0</v>
      </c>
      <c r="J232">
        <v>13</v>
      </c>
      <c r="K232">
        <v>0</v>
      </c>
      <c r="L232">
        <v>0</v>
      </c>
      <c r="M232">
        <v>3</v>
      </c>
      <c r="N232">
        <v>1</v>
      </c>
      <c r="O232">
        <v>0</v>
      </c>
      <c r="P232">
        <v>1</v>
      </c>
      <c r="Q232">
        <v>3</v>
      </c>
      <c r="R232">
        <v>21</v>
      </c>
      <c r="S232">
        <v>400</v>
      </c>
    </row>
    <row r="233" spans="1:19" x14ac:dyDescent="0.35">
      <c r="A233" t="s">
        <v>1734</v>
      </c>
      <c r="B233" t="s">
        <v>1735</v>
      </c>
      <c r="C233" t="s">
        <v>1736</v>
      </c>
      <c r="D233" t="s">
        <v>1737</v>
      </c>
      <c r="E233" t="s">
        <v>23</v>
      </c>
      <c r="F233" t="s">
        <v>34</v>
      </c>
      <c r="G233">
        <v>180</v>
      </c>
      <c r="H233">
        <v>30</v>
      </c>
      <c r="I233">
        <v>0</v>
      </c>
      <c r="J233">
        <v>10</v>
      </c>
      <c r="K233">
        <v>4</v>
      </c>
      <c r="L233">
        <v>4</v>
      </c>
      <c r="M233">
        <v>2</v>
      </c>
      <c r="N233">
        <v>6</v>
      </c>
      <c r="O233">
        <v>0</v>
      </c>
      <c r="P233">
        <v>2</v>
      </c>
      <c r="Q233">
        <v>2</v>
      </c>
      <c r="R233">
        <v>30</v>
      </c>
      <c r="S233">
        <v>60</v>
      </c>
    </row>
    <row r="234" spans="1:19" x14ac:dyDescent="0.35">
      <c r="A234" t="s">
        <v>1734</v>
      </c>
      <c r="B234" t="s">
        <v>88</v>
      </c>
      <c r="C234" t="s">
        <v>1736</v>
      </c>
      <c r="D234" t="s">
        <v>90</v>
      </c>
      <c r="E234" t="s">
        <v>23</v>
      </c>
      <c r="F234" t="s">
        <v>34</v>
      </c>
      <c r="G234">
        <v>180</v>
      </c>
      <c r="H234">
        <v>20</v>
      </c>
      <c r="I234">
        <v>0</v>
      </c>
      <c r="J234">
        <v>6</v>
      </c>
      <c r="K234">
        <v>2</v>
      </c>
      <c r="L234">
        <v>2</v>
      </c>
      <c r="M234">
        <v>2</v>
      </c>
      <c r="N234">
        <v>5</v>
      </c>
      <c r="O234"/>
      <c r="P234">
        <v>1</v>
      </c>
      <c r="Q234">
        <v>2</v>
      </c>
      <c r="R234">
        <v>20</v>
      </c>
      <c r="S234">
        <v>40</v>
      </c>
    </row>
    <row r="235" spans="1:19" x14ac:dyDescent="0.35">
      <c r="A235" t="s">
        <v>1734</v>
      </c>
      <c r="B235" t="s">
        <v>172</v>
      </c>
      <c r="C235" t="s">
        <v>1736</v>
      </c>
      <c r="D235" t="s">
        <v>173</v>
      </c>
      <c r="E235" t="s">
        <v>23</v>
      </c>
      <c r="F235" t="s">
        <v>34</v>
      </c>
      <c r="G235">
        <v>180</v>
      </c>
      <c r="H235">
        <v>15</v>
      </c>
      <c r="I235">
        <v>0</v>
      </c>
      <c r="J235">
        <v>4</v>
      </c>
      <c r="K235">
        <v>2</v>
      </c>
      <c r="L235">
        <v>1</v>
      </c>
      <c r="M235">
        <v>2</v>
      </c>
      <c r="N235">
        <v>4</v>
      </c>
      <c r="O235"/>
      <c r="P235">
        <v>1</v>
      </c>
      <c r="Q235">
        <v>1</v>
      </c>
      <c r="R235">
        <v>15</v>
      </c>
      <c r="S235">
        <v>30</v>
      </c>
    </row>
    <row r="236" spans="1:19" x14ac:dyDescent="0.35">
      <c r="A236" t="s">
        <v>1738</v>
      </c>
      <c r="B236" t="s">
        <v>161</v>
      </c>
      <c r="C236" t="s">
        <v>1739</v>
      </c>
      <c r="D236" t="s">
        <v>163</v>
      </c>
      <c r="E236" t="s">
        <v>23</v>
      </c>
      <c r="F236" t="s">
        <v>34</v>
      </c>
      <c r="G236">
        <v>180</v>
      </c>
      <c r="H236">
        <v>20</v>
      </c>
      <c r="I236">
        <v>0</v>
      </c>
      <c r="J236">
        <v>4</v>
      </c>
      <c r="K236">
        <v>1</v>
      </c>
      <c r="L236">
        <v>1</v>
      </c>
      <c r="M236">
        <v>1</v>
      </c>
      <c r="N236">
        <v>1</v>
      </c>
      <c r="O236"/>
      <c r="P236">
        <v>1</v>
      </c>
      <c r="Q236">
        <v>1</v>
      </c>
      <c r="R236">
        <v>10</v>
      </c>
      <c r="S236">
        <v>30</v>
      </c>
    </row>
    <row r="237" spans="1:19" x14ac:dyDescent="0.35">
      <c r="A237" t="s">
        <v>1738</v>
      </c>
      <c r="B237" t="s">
        <v>176</v>
      </c>
      <c r="C237" t="s">
        <v>1739</v>
      </c>
      <c r="D237" t="s">
        <v>177</v>
      </c>
      <c r="E237" t="s">
        <v>23</v>
      </c>
      <c r="F237" t="s">
        <v>34</v>
      </c>
      <c r="G237">
        <v>180</v>
      </c>
      <c r="H237">
        <v>20</v>
      </c>
      <c r="I237">
        <v>0</v>
      </c>
      <c r="J237">
        <v>4</v>
      </c>
      <c r="K237">
        <v>1</v>
      </c>
      <c r="L237">
        <v>1</v>
      </c>
      <c r="M237">
        <v>1</v>
      </c>
      <c r="N237">
        <v>1</v>
      </c>
      <c r="O237"/>
      <c r="P237">
        <v>1</v>
      </c>
      <c r="Q237">
        <v>1</v>
      </c>
      <c r="R237">
        <v>10</v>
      </c>
      <c r="S237">
        <v>30</v>
      </c>
    </row>
    <row r="238" spans="1:19" x14ac:dyDescent="0.35">
      <c r="A238" t="s">
        <v>1738</v>
      </c>
      <c r="B238" t="s">
        <v>1740</v>
      </c>
      <c r="C238" t="s">
        <v>1739</v>
      </c>
      <c r="D238" t="s">
        <v>1741</v>
      </c>
      <c r="E238" t="s">
        <v>23</v>
      </c>
      <c r="F238" t="s">
        <v>34</v>
      </c>
      <c r="G238">
        <v>180</v>
      </c>
      <c r="H238">
        <v>20</v>
      </c>
      <c r="I238">
        <v>0</v>
      </c>
      <c r="J238">
        <v>2</v>
      </c>
      <c r="K238">
        <v>1</v>
      </c>
      <c r="L238">
        <v>1</v>
      </c>
      <c r="M238">
        <v>1</v>
      </c>
      <c r="N238">
        <v>1</v>
      </c>
      <c r="O238"/>
      <c r="P238">
        <v>3</v>
      </c>
      <c r="Q238">
        <v>1</v>
      </c>
      <c r="R238">
        <v>10</v>
      </c>
      <c r="S238">
        <v>30</v>
      </c>
    </row>
    <row r="239" spans="1:19" x14ac:dyDescent="0.35">
      <c r="A239" t="s">
        <v>1742</v>
      </c>
      <c r="B239" t="s">
        <v>158</v>
      </c>
      <c r="C239" t="s">
        <v>1866</v>
      </c>
      <c r="D239" t="s">
        <v>159</v>
      </c>
      <c r="E239" t="s">
        <v>23</v>
      </c>
      <c r="F239" t="s">
        <v>34</v>
      </c>
      <c r="G239">
        <v>180</v>
      </c>
      <c r="H239">
        <v>25</v>
      </c>
      <c r="I239">
        <v>1</v>
      </c>
      <c r="J239">
        <v>6</v>
      </c>
      <c r="K239">
        <v>1</v>
      </c>
      <c r="L239">
        <v>1</v>
      </c>
      <c r="M239">
        <v>1</v>
      </c>
      <c r="N239">
        <v>5</v>
      </c>
      <c r="O239"/>
      <c r="P239">
        <v>2</v>
      </c>
      <c r="Q239">
        <v>3</v>
      </c>
      <c r="R239">
        <v>19</v>
      </c>
      <c r="S239">
        <v>45</v>
      </c>
    </row>
    <row r="240" spans="1:19" x14ac:dyDescent="0.35">
      <c r="A240" t="s">
        <v>1742</v>
      </c>
      <c r="B240" t="s">
        <v>81</v>
      </c>
      <c r="C240" t="s">
        <v>1866</v>
      </c>
      <c r="D240" t="s">
        <v>82</v>
      </c>
      <c r="E240" t="s">
        <v>23</v>
      </c>
      <c r="F240" t="s">
        <v>952</v>
      </c>
      <c r="G240">
        <v>210</v>
      </c>
      <c r="H240">
        <v>65</v>
      </c>
      <c r="I240">
        <v>1</v>
      </c>
      <c r="J240">
        <v>7</v>
      </c>
      <c r="K240">
        <v>1</v>
      </c>
      <c r="L240">
        <v>1</v>
      </c>
      <c r="M240">
        <v>2</v>
      </c>
      <c r="N240">
        <v>5</v>
      </c>
      <c r="O240"/>
      <c r="P240">
        <v>5</v>
      </c>
      <c r="Q240">
        <v>3</v>
      </c>
      <c r="R240">
        <v>24</v>
      </c>
      <c r="S240">
        <v>90</v>
      </c>
    </row>
    <row r="241" spans="1:19" x14ac:dyDescent="0.35">
      <c r="A241" t="s">
        <v>1743</v>
      </c>
      <c r="B241" t="s">
        <v>1744</v>
      </c>
      <c r="C241" t="s">
        <v>1745</v>
      </c>
      <c r="D241" t="s">
        <v>1746</v>
      </c>
      <c r="E241" t="s">
        <v>23</v>
      </c>
      <c r="F241" t="s">
        <v>34</v>
      </c>
      <c r="G241">
        <v>180</v>
      </c>
      <c r="H241">
        <v>18</v>
      </c>
      <c r="I241">
        <v>0</v>
      </c>
      <c r="J241">
        <v>2</v>
      </c>
      <c r="K241">
        <v>1</v>
      </c>
      <c r="L241">
        <v>1</v>
      </c>
      <c r="M241">
        <v>1</v>
      </c>
      <c r="N241">
        <v>5</v>
      </c>
      <c r="O241">
        <v>0</v>
      </c>
      <c r="P241">
        <v>1</v>
      </c>
      <c r="Q241">
        <v>1</v>
      </c>
      <c r="R241">
        <v>12</v>
      </c>
      <c r="S241">
        <v>30</v>
      </c>
    </row>
    <row r="242" spans="1:19" x14ac:dyDescent="0.35">
      <c r="A242" t="s">
        <v>1743</v>
      </c>
      <c r="B242" t="s">
        <v>88</v>
      </c>
      <c r="C242" t="s">
        <v>1745</v>
      </c>
      <c r="D242" t="s">
        <v>90</v>
      </c>
      <c r="E242" t="s">
        <v>23</v>
      </c>
      <c r="F242" t="s">
        <v>34</v>
      </c>
      <c r="G242">
        <v>180</v>
      </c>
      <c r="H242">
        <v>78</v>
      </c>
      <c r="I242">
        <v>0</v>
      </c>
      <c r="J242">
        <v>5</v>
      </c>
      <c r="K242">
        <v>1</v>
      </c>
      <c r="L242">
        <v>1</v>
      </c>
      <c r="M242">
        <v>1</v>
      </c>
      <c r="N242">
        <v>12</v>
      </c>
      <c r="O242">
        <v>0</v>
      </c>
      <c r="P242">
        <v>1</v>
      </c>
      <c r="Q242">
        <v>1</v>
      </c>
      <c r="R242">
        <v>22</v>
      </c>
      <c r="S242">
        <v>100</v>
      </c>
    </row>
    <row r="243" spans="1:19" x14ac:dyDescent="0.35">
      <c r="A243" t="s">
        <v>1743</v>
      </c>
      <c r="B243" t="s">
        <v>1747</v>
      </c>
      <c r="C243" t="s">
        <v>1745</v>
      </c>
      <c r="D243" t="s">
        <v>1748</v>
      </c>
      <c r="E243" t="s">
        <v>23</v>
      </c>
      <c r="F243" t="s">
        <v>34</v>
      </c>
      <c r="G243">
        <v>180</v>
      </c>
      <c r="H243">
        <v>78</v>
      </c>
      <c r="I243">
        <v>0</v>
      </c>
      <c r="J243">
        <v>5</v>
      </c>
      <c r="K243">
        <v>1</v>
      </c>
      <c r="L243">
        <v>1</v>
      </c>
      <c r="M243">
        <v>1</v>
      </c>
      <c r="N243">
        <v>12</v>
      </c>
      <c r="O243">
        <v>0</v>
      </c>
      <c r="P243">
        <v>1</v>
      </c>
      <c r="Q243">
        <v>1</v>
      </c>
      <c r="R243">
        <v>22</v>
      </c>
      <c r="S243">
        <v>100</v>
      </c>
    </row>
    <row r="244" spans="1:19" x14ac:dyDescent="0.35">
      <c r="A244" t="s">
        <v>1749</v>
      </c>
      <c r="B244" t="s">
        <v>88</v>
      </c>
      <c r="C244" t="s">
        <v>1750</v>
      </c>
      <c r="D244" t="s">
        <v>90</v>
      </c>
      <c r="E244" t="s">
        <v>23</v>
      </c>
      <c r="F244" t="s">
        <v>34</v>
      </c>
      <c r="G244">
        <v>180</v>
      </c>
      <c r="H244">
        <v>26</v>
      </c>
      <c r="I244">
        <v>1</v>
      </c>
      <c r="J244">
        <v>2</v>
      </c>
      <c r="K244">
        <v>1</v>
      </c>
      <c r="L244">
        <v>1</v>
      </c>
      <c r="M244">
        <v>1</v>
      </c>
      <c r="N244">
        <v>6</v>
      </c>
      <c r="O244">
        <v>0</v>
      </c>
      <c r="P244">
        <v>1</v>
      </c>
      <c r="Q244">
        <v>1</v>
      </c>
      <c r="R244">
        <v>13</v>
      </c>
      <c r="S244">
        <v>40</v>
      </c>
    </row>
    <row r="245" spans="1:19" x14ac:dyDescent="0.35">
      <c r="A245" t="s">
        <v>1749</v>
      </c>
      <c r="B245" t="s">
        <v>1747</v>
      </c>
      <c r="C245" t="s">
        <v>1750</v>
      </c>
      <c r="D245" t="s">
        <v>1748</v>
      </c>
      <c r="E245" t="s">
        <v>23</v>
      </c>
      <c r="F245" t="s">
        <v>34</v>
      </c>
      <c r="G245">
        <v>180</v>
      </c>
      <c r="H245">
        <v>26</v>
      </c>
      <c r="I245">
        <v>1</v>
      </c>
      <c r="J245">
        <v>2</v>
      </c>
      <c r="K245">
        <v>1</v>
      </c>
      <c r="L245">
        <v>1</v>
      </c>
      <c r="M245">
        <v>1</v>
      </c>
      <c r="N245">
        <v>6</v>
      </c>
      <c r="O245">
        <v>0</v>
      </c>
      <c r="P245">
        <v>1</v>
      </c>
      <c r="Q245">
        <v>1</v>
      </c>
      <c r="R245">
        <v>13</v>
      </c>
      <c r="S245">
        <v>40</v>
      </c>
    </row>
    <row r="246" spans="1:19" x14ac:dyDescent="0.35">
      <c r="A246" t="s">
        <v>1751</v>
      </c>
      <c r="B246" t="s">
        <v>994</v>
      </c>
      <c r="C246" t="s">
        <v>1752</v>
      </c>
      <c r="D246" t="s">
        <v>996</v>
      </c>
      <c r="E246" t="s">
        <v>23</v>
      </c>
      <c r="F246" t="s">
        <v>34</v>
      </c>
      <c r="G246">
        <v>180</v>
      </c>
      <c r="H246">
        <v>45</v>
      </c>
      <c r="I246"/>
      <c r="J246">
        <v>3</v>
      </c>
      <c r="K246">
        <v>1</v>
      </c>
      <c r="L246">
        <v>1</v>
      </c>
      <c r="M246">
        <v>2</v>
      </c>
      <c r="N246">
        <v>1</v>
      </c>
      <c r="O246"/>
      <c r="P246">
        <v>3</v>
      </c>
      <c r="Q246">
        <v>4</v>
      </c>
      <c r="R246">
        <v>15</v>
      </c>
      <c r="S246">
        <v>60</v>
      </c>
    </row>
    <row r="247" spans="1:19" x14ac:dyDescent="0.35">
      <c r="A247" t="s">
        <v>1751</v>
      </c>
      <c r="B247" t="s">
        <v>1251</v>
      </c>
      <c r="C247" t="s">
        <v>1752</v>
      </c>
      <c r="D247" t="s">
        <v>1253</v>
      </c>
      <c r="E247" t="s">
        <v>23</v>
      </c>
      <c r="F247" t="s">
        <v>25</v>
      </c>
      <c r="G247">
        <v>240</v>
      </c>
      <c r="H247">
        <v>30</v>
      </c>
      <c r="I247"/>
      <c r="J247">
        <v>5</v>
      </c>
      <c r="K247">
        <v>2</v>
      </c>
      <c r="L247">
        <v>2</v>
      </c>
      <c r="M247">
        <v>9</v>
      </c>
      <c r="N247">
        <v>2</v>
      </c>
      <c r="O247"/>
      <c r="P247">
        <v>5</v>
      </c>
      <c r="Q247">
        <v>10</v>
      </c>
      <c r="R247">
        <v>35</v>
      </c>
      <c r="S247">
        <v>65</v>
      </c>
    </row>
    <row r="248" spans="1:19" x14ac:dyDescent="0.35">
      <c r="A248" t="s">
        <v>1751</v>
      </c>
      <c r="B248" t="s">
        <v>1753</v>
      </c>
      <c r="C248" t="s">
        <v>1752</v>
      </c>
      <c r="D248" t="s">
        <v>1754</v>
      </c>
      <c r="E248" t="s">
        <v>23</v>
      </c>
      <c r="F248" t="s">
        <v>34</v>
      </c>
      <c r="G248">
        <v>180</v>
      </c>
      <c r="H248">
        <v>35</v>
      </c>
      <c r="I248"/>
      <c r="J248">
        <v>1</v>
      </c>
      <c r="K248">
        <v>1</v>
      </c>
      <c r="L248">
        <v>1</v>
      </c>
      <c r="M248">
        <v>1</v>
      </c>
      <c r="N248">
        <v>1</v>
      </c>
      <c r="O248"/>
      <c r="P248">
        <v>4</v>
      </c>
      <c r="Q248">
        <v>1</v>
      </c>
      <c r="R248">
        <v>10</v>
      </c>
      <c r="S248">
        <v>45</v>
      </c>
    </row>
    <row r="249" spans="1:19" x14ac:dyDescent="0.35">
      <c r="A249" t="s">
        <v>1751</v>
      </c>
      <c r="B249" t="s">
        <v>885</v>
      </c>
      <c r="C249" t="s">
        <v>1752</v>
      </c>
      <c r="D249" t="s">
        <v>886</v>
      </c>
      <c r="E249" t="s">
        <v>23</v>
      </c>
      <c r="F249" t="s">
        <v>34</v>
      </c>
      <c r="G249">
        <v>180</v>
      </c>
      <c r="H249">
        <v>50</v>
      </c>
      <c r="I249"/>
      <c r="J249">
        <v>2</v>
      </c>
      <c r="K249"/>
      <c r="L249">
        <v>1</v>
      </c>
      <c r="M249">
        <v>2</v>
      </c>
      <c r="N249">
        <v>1</v>
      </c>
      <c r="O249"/>
      <c r="P249">
        <v>2</v>
      </c>
      <c r="Q249">
        <v>2</v>
      </c>
      <c r="R249">
        <v>10</v>
      </c>
      <c r="S249">
        <v>60</v>
      </c>
    </row>
    <row r="250" spans="1:19" x14ac:dyDescent="0.35">
      <c r="A250" t="s">
        <v>1751</v>
      </c>
      <c r="B250" t="s">
        <v>1755</v>
      </c>
      <c r="C250" t="s">
        <v>1752</v>
      </c>
      <c r="D250" t="s">
        <v>1756</v>
      </c>
      <c r="E250" t="s">
        <v>23</v>
      </c>
      <c r="F250" t="s">
        <v>145</v>
      </c>
      <c r="G250">
        <v>180</v>
      </c>
      <c r="H250">
        <v>30</v>
      </c>
      <c r="I250"/>
      <c r="J250">
        <v>1</v>
      </c>
      <c r="K250"/>
      <c r="L250"/>
      <c r="M250">
        <v>1</v>
      </c>
      <c r="N250">
        <v>1</v>
      </c>
      <c r="O250"/>
      <c r="P250">
        <v>1</v>
      </c>
      <c r="Q250">
        <v>1</v>
      </c>
      <c r="R250">
        <v>5</v>
      </c>
      <c r="S250">
        <v>35</v>
      </c>
    </row>
    <row r="251" spans="1:19" x14ac:dyDescent="0.35">
      <c r="A251" t="s">
        <v>1751</v>
      </c>
      <c r="B251" t="s">
        <v>977</v>
      </c>
      <c r="C251" t="s">
        <v>1752</v>
      </c>
      <c r="D251" t="s">
        <v>978</v>
      </c>
      <c r="E251" t="s">
        <v>893</v>
      </c>
      <c r="F251" t="s">
        <v>894</v>
      </c>
      <c r="G251">
        <v>300</v>
      </c>
      <c r="H251">
        <v>60</v>
      </c>
      <c r="I251"/>
      <c r="J251">
        <v>3</v>
      </c>
      <c r="K251">
        <v>1</v>
      </c>
      <c r="L251">
        <v>1</v>
      </c>
      <c r="M251">
        <v>4</v>
      </c>
      <c r="N251">
        <v>1</v>
      </c>
      <c r="O251"/>
      <c r="P251">
        <v>15</v>
      </c>
      <c r="Q251">
        <v>5</v>
      </c>
      <c r="R251">
        <v>30</v>
      </c>
      <c r="S251">
        <v>90</v>
      </c>
    </row>
    <row r="252" spans="1:19" x14ac:dyDescent="0.35">
      <c r="A252" t="s">
        <v>1751</v>
      </c>
      <c r="B252" t="s">
        <v>1152</v>
      </c>
      <c r="C252" t="s">
        <v>1752</v>
      </c>
      <c r="D252" t="s">
        <v>1153</v>
      </c>
      <c r="E252" t="s">
        <v>893</v>
      </c>
      <c r="F252" t="s">
        <v>894</v>
      </c>
      <c r="G252">
        <v>300</v>
      </c>
      <c r="H252">
        <v>134</v>
      </c>
      <c r="I252"/>
      <c r="J252">
        <v>21</v>
      </c>
      <c r="K252"/>
      <c r="L252"/>
      <c r="M252">
        <v>4</v>
      </c>
      <c r="N252">
        <v>1</v>
      </c>
      <c r="O252"/>
      <c r="P252">
        <v>2</v>
      </c>
      <c r="Q252">
        <v>6</v>
      </c>
      <c r="R252">
        <v>34</v>
      </c>
      <c r="S252">
        <v>168</v>
      </c>
    </row>
    <row r="253" spans="1:19" x14ac:dyDescent="0.35">
      <c r="A253" t="s">
        <v>1751</v>
      </c>
      <c r="B253" t="s">
        <v>1170</v>
      </c>
      <c r="C253" t="s">
        <v>1752</v>
      </c>
      <c r="D253" t="s">
        <v>1171</v>
      </c>
      <c r="E253" t="s">
        <v>893</v>
      </c>
      <c r="F253" t="s">
        <v>999</v>
      </c>
      <c r="G253">
        <v>360</v>
      </c>
      <c r="H253">
        <v>70</v>
      </c>
      <c r="I253"/>
      <c r="J253">
        <v>2</v>
      </c>
      <c r="K253"/>
      <c r="L253"/>
      <c r="M253">
        <v>2</v>
      </c>
      <c r="N253">
        <v>1</v>
      </c>
      <c r="O253"/>
      <c r="P253">
        <v>1</v>
      </c>
      <c r="Q253">
        <v>4</v>
      </c>
      <c r="R253">
        <v>10</v>
      </c>
      <c r="S253">
        <v>80</v>
      </c>
    </row>
    <row r="254" spans="1:19" x14ac:dyDescent="0.35">
      <c r="A254" t="s">
        <v>1757</v>
      </c>
      <c r="B254" t="s">
        <v>994</v>
      </c>
      <c r="C254" t="s">
        <v>1758</v>
      </c>
      <c r="D254" t="s">
        <v>996</v>
      </c>
      <c r="E254" t="s">
        <v>23</v>
      </c>
      <c r="F254" t="s">
        <v>34</v>
      </c>
      <c r="G254">
        <v>180</v>
      </c>
      <c r="H254">
        <v>40</v>
      </c>
      <c r="I254">
        <v>0</v>
      </c>
      <c r="J254">
        <v>10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10</v>
      </c>
      <c r="Q254">
        <v>0</v>
      </c>
      <c r="R254">
        <v>20</v>
      </c>
      <c r="S254">
        <v>60</v>
      </c>
    </row>
    <row r="255" spans="1:19" x14ac:dyDescent="0.35">
      <c r="A255" t="s">
        <v>1757</v>
      </c>
      <c r="B255" t="s">
        <v>1251</v>
      </c>
      <c r="C255" t="s">
        <v>1758</v>
      </c>
      <c r="D255" t="s">
        <v>1253</v>
      </c>
      <c r="E255" t="s">
        <v>23</v>
      </c>
      <c r="F255" t="s">
        <v>25</v>
      </c>
      <c r="G255">
        <v>240</v>
      </c>
      <c r="H255">
        <v>60</v>
      </c>
      <c r="I255">
        <v>1</v>
      </c>
      <c r="J255">
        <v>10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4</v>
      </c>
      <c r="R255">
        <v>14</v>
      </c>
      <c r="S255">
        <v>75</v>
      </c>
    </row>
    <row r="256" spans="1:19" x14ac:dyDescent="0.35">
      <c r="A256" t="s">
        <v>1757</v>
      </c>
      <c r="B256" t="s">
        <v>1759</v>
      </c>
      <c r="C256" t="s">
        <v>1758</v>
      </c>
      <c r="D256" t="s">
        <v>1760</v>
      </c>
      <c r="E256" t="s">
        <v>23</v>
      </c>
      <c r="F256" t="s">
        <v>34</v>
      </c>
      <c r="G256">
        <v>180</v>
      </c>
      <c r="H256">
        <v>60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60</v>
      </c>
    </row>
    <row r="257" spans="1:19" x14ac:dyDescent="0.35">
      <c r="A257" t="s">
        <v>1757</v>
      </c>
      <c r="B257" t="s">
        <v>315</v>
      </c>
      <c r="C257" t="s">
        <v>1758</v>
      </c>
      <c r="D257" t="s">
        <v>316</v>
      </c>
      <c r="E257" t="s">
        <v>23</v>
      </c>
      <c r="F257" t="s">
        <v>145</v>
      </c>
      <c r="G257">
        <v>180</v>
      </c>
      <c r="H257">
        <v>40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40</v>
      </c>
    </row>
    <row r="258" spans="1:19" x14ac:dyDescent="0.35">
      <c r="A258" t="s">
        <v>1757</v>
      </c>
      <c r="B258" t="s">
        <v>885</v>
      </c>
      <c r="C258" t="s">
        <v>1758</v>
      </c>
      <c r="D258" t="s">
        <v>886</v>
      </c>
      <c r="E258" t="s">
        <v>23</v>
      </c>
      <c r="F258" t="s">
        <v>34</v>
      </c>
      <c r="G258">
        <v>180</v>
      </c>
      <c r="H258">
        <v>50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50</v>
      </c>
    </row>
    <row r="259" spans="1:19" x14ac:dyDescent="0.35">
      <c r="A259" t="s">
        <v>1757</v>
      </c>
      <c r="B259" t="s">
        <v>977</v>
      </c>
      <c r="C259" t="s">
        <v>1758</v>
      </c>
      <c r="D259" t="s">
        <v>978</v>
      </c>
      <c r="E259" t="s">
        <v>893</v>
      </c>
      <c r="F259" t="s">
        <v>894</v>
      </c>
      <c r="G259">
        <v>300</v>
      </c>
      <c r="H259">
        <v>80</v>
      </c>
      <c r="I259"/>
      <c r="J259">
        <v>7</v>
      </c>
      <c r="K259">
        <v>0</v>
      </c>
      <c r="L259">
        <v>0</v>
      </c>
      <c r="M259">
        <v>2</v>
      </c>
      <c r="N259">
        <v>0</v>
      </c>
      <c r="O259">
        <v>0</v>
      </c>
      <c r="P259">
        <v>2</v>
      </c>
      <c r="Q259">
        <v>9</v>
      </c>
      <c r="R259">
        <v>20</v>
      </c>
      <c r="S259">
        <v>100</v>
      </c>
    </row>
    <row r="260" spans="1:19" x14ac:dyDescent="0.35">
      <c r="A260" t="s">
        <v>1757</v>
      </c>
      <c r="B260" t="s">
        <v>1152</v>
      </c>
      <c r="C260" t="s">
        <v>1758</v>
      </c>
      <c r="D260" t="s">
        <v>1153</v>
      </c>
      <c r="E260" t="s">
        <v>893</v>
      </c>
      <c r="F260" t="s">
        <v>894</v>
      </c>
      <c r="G260">
        <v>300</v>
      </c>
      <c r="H260">
        <v>120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120</v>
      </c>
    </row>
    <row r="261" spans="1:19" x14ac:dyDescent="0.35">
      <c r="A261" t="s">
        <v>1757</v>
      </c>
      <c r="B261" t="s">
        <v>1170</v>
      </c>
      <c r="C261" t="s">
        <v>1758</v>
      </c>
      <c r="D261" t="s">
        <v>1171</v>
      </c>
      <c r="E261" t="s">
        <v>893</v>
      </c>
      <c r="F261" t="s">
        <v>1172</v>
      </c>
      <c r="G261">
        <v>330</v>
      </c>
      <c r="H261">
        <v>27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3</v>
      </c>
      <c r="R261">
        <v>3</v>
      </c>
      <c r="S261">
        <v>30</v>
      </c>
    </row>
    <row r="262" spans="1:19" x14ac:dyDescent="0.35">
      <c r="A262" t="s">
        <v>1761</v>
      </c>
      <c r="B262" t="s">
        <v>956</v>
      </c>
      <c r="C262" t="s">
        <v>1762</v>
      </c>
      <c r="D262" t="s">
        <v>958</v>
      </c>
      <c r="E262" t="s">
        <v>23</v>
      </c>
      <c r="F262" t="s">
        <v>34</v>
      </c>
      <c r="G262">
        <v>180</v>
      </c>
      <c r="H262">
        <v>88</v>
      </c>
      <c r="I262"/>
      <c r="J262">
        <v>5</v>
      </c>
      <c r="K262"/>
      <c r="L262"/>
      <c r="M262"/>
      <c r="N262">
        <v>2</v>
      </c>
      <c r="O262"/>
      <c r="P262">
        <v>3</v>
      </c>
      <c r="Q262">
        <v>2</v>
      </c>
      <c r="R262">
        <v>12</v>
      </c>
      <c r="S262">
        <v>100</v>
      </c>
    </row>
    <row r="263" spans="1:19" x14ac:dyDescent="0.35">
      <c r="A263" t="s">
        <v>1761</v>
      </c>
      <c r="B263" t="s">
        <v>1118</v>
      </c>
      <c r="C263" t="s">
        <v>1762</v>
      </c>
      <c r="D263" t="s">
        <v>1119</v>
      </c>
      <c r="E263" t="s">
        <v>23</v>
      </c>
      <c r="F263" t="s">
        <v>25</v>
      </c>
      <c r="G263">
        <v>240</v>
      </c>
      <c r="H263">
        <v>104</v>
      </c>
      <c r="I263"/>
      <c r="J263">
        <v>17</v>
      </c>
      <c r="K263"/>
      <c r="L263"/>
      <c r="M263">
        <v>7</v>
      </c>
      <c r="N263"/>
      <c r="O263"/>
      <c r="P263">
        <v>6</v>
      </c>
      <c r="Q263">
        <v>6</v>
      </c>
      <c r="R263">
        <v>36</v>
      </c>
      <c r="S263">
        <v>140</v>
      </c>
    </row>
    <row r="264" spans="1:19" x14ac:dyDescent="0.35">
      <c r="A264" t="s">
        <v>1761</v>
      </c>
      <c r="B264" t="s">
        <v>877</v>
      </c>
      <c r="C264" t="s">
        <v>1762</v>
      </c>
      <c r="D264" t="s">
        <v>878</v>
      </c>
      <c r="E264" t="s">
        <v>23</v>
      </c>
      <c r="F264" t="s">
        <v>34</v>
      </c>
      <c r="G264">
        <v>180</v>
      </c>
      <c r="H264">
        <v>27</v>
      </c>
      <c r="I264"/>
      <c r="J264">
        <v>2</v>
      </c>
      <c r="K264"/>
      <c r="L264"/>
      <c r="M264">
        <v>4</v>
      </c>
      <c r="N264">
        <v>1</v>
      </c>
      <c r="O264"/>
      <c r="P264">
        <v>6</v>
      </c>
      <c r="Q264"/>
      <c r="R264">
        <v>13</v>
      </c>
      <c r="S264">
        <v>40</v>
      </c>
    </row>
    <row r="265" spans="1:19" x14ac:dyDescent="0.35">
      <c r="A265" t="s">
        <v>1761</v>
      </c>
      <c r="B265" t="s">
        <v>1763</v>
      </c>
      <c r="C265" t="s">
        <v>1762</v>
      </c>
      <c r="D265" t="s">
        <v>1764</v>
      </c>
      <c r="E265" t="s">
        <v>23</v>
      </c>
      <c r="F265" t="s">
        <v>34</v>
      </c>
      <c r="G265">
        <v>180</v>
      </c>
      <c r="H265">
        <v>45</v>
      </c>
      <c r="I265"/>
      <c r="J265">
        <v>3</v>
      </c>
      <c r="K265"/>
      <c r="L265"/>
      <c r="M265">
        <v>2</v>
      </c>
      <c r="N265">
        <v>2</v>
      </c>
      <c r="O265"/>
      <c r="P265">
        <v>8</v>
      </c>
      <c r="Q265"/>
      <c r="R265">
        <v>15</v>
      </c>
      <c r="S265">
        <v>60</v>
      </c>
    </row>
    <row r="266" spans="1:19" x14ac:dyDescent="0.35">
      <c r="A266" t="s">
        <v>1761</v>
      </c>
      <c r="B266" t="s">
        <v>88</v>
      </c>
      <c r="C266" t="s">
        <v>1762</v>
      </c>
      <c r="D266" t="s">
        <v>90</v>
      </c>
      <c r="E266" t="s">
        <v>23</v>
      </c>
      <c r="F266" t="s">
        <v>34</v>
      </c>
      <c r="G266">
        <v>180</v>
      </c>
      <c r="H266">
        <v>75</v>
      </c>
      <c r="I266"/>
      <c r="J266">
        <v>8</v>
      </c>
      <c r="K266"/>
      <c r="L266"/>
      <c r="M266">
        <v>1</v>
      </c>
      <c r="N266">
        <v>6</v>
      </c>
      <c r="O266"/>
      <c r="P266">
        <v>8</v>
      </c>
      <c r="Q266">
        <v>2</v>
      </c>
      <c r="R266">
        <v>25</v>
      </c>
      <c r="S266">
        <v>100</v>
      </c>
    </row>
    <row r="267" spans="1:19" x14ac:dyDescent="0.35">
      <c r="A267" t="s">
        <v>1761</v>
      </c>
      <c r="B267" t="s">
        <v>176</v>
      </c>
      <c r="C267" t="s">
        <v>1762</v>
      </c>
      <c r="D267" t="s">
        <v>177</v>
      </c>
      <c r="E267" t="s">
        <v>23</v>
      </c>
      <c r="F267" t="s">
        <v>34</v>
      </c>
      <c r="G267">
        <v>180</v>
      </c>
      <c r="H267">
        <v>150</v>
      </c>
      <c r="I267"/>
      <c r="J267">
        <v>12</v>
      </c>
      <c r="K267"/>
      <c r="L267"/>
      <c r="M267">
        <v>2</v>
      </c>
      <c r="N267">
        <v>1</v>
      </c>
      <c r="O267"/>
      <c r="P267">
        <v>10</v>
      </c>
      <c r="Q267">
        <v>5</v>
      </c>
      <c r="R267">
        <v>30</v>
      </c>
      <c r="S267">
        <v>180</v>
      </c>
    </row>
    <row r="268" spans="1:19" x14ac:dyDescent="0.35">
      <c r="A268" t="s">
        <v>1761</v>
      </c>
      <c r="B268" t="s">
        <v>1262</v>
      </c>
      <c r="C268" t="s">
        <v>1762</v>
      </c>
      <c r="D268" t="s">
        <v>1263</v>
      </c>
      <c r="E268" t="s">
        <v>23</v>
      </c>
      <c r="F268" t="s">
        <v>34</v>
      </c>
      <c r="G268">
        <v>180</v>
      </c>
      <c r="H268">
        <v>35</v>
      </c>
      <c r="I268"/>
      <c r="J268">
        <v>3</v>
      </c>
      <c r="K268"/>
      <c r="L268"/>
      <c r="M268"/>
      <c r="N268">
        <v>1</v>
      </c>
      <c r="O268"/>
      <c r="P268">
        <v>1</v>
      </c>
      <c r="Q268">
        <v>5</v>
      </c>
      <c r="R268">
        <v>10</v>
      </c>
      <c r="S268">
        <v>45</v>
      </c>
    </row>
    <row r="269" spans="1:19" x14ac:dyDescent="0.35">
      <c r="A269" t="s">
        <v>1761</v>
      </c>
      <c r="B269" t="s">
        <v>950</v>
      </c>
      <c r="C269" t="s">
        <v>1762</v>
      </c>
      <c r="D269" t="s">
        <v>951</v>
      </c>
      <c r="E269" t="s">
        <v>23</v>
      </c>
      <c r="F269" t="s">
        <v>34</v>
      </c>
      <c r="G269">
        <v>180</v>
      </c>
      <c r="H269">
        <v>17</v>
      </c>
      <c r="I269"/>
      <c r="J269">
        <v>1</v>
      </c>
      <c r="K269"/>
      <c r="L269"/>
      <c r="M269"/>
      <c r="N269"/>
      <c r="O269"/>
      <c r="P269"/>
      <c r="Q269">
        <v>2</v>
      </c>
      <c r="R269">
        <v>3</v>
      </c>
      <c r="S269">
        <v>20</v>
      </c>
    </row>
    <row r="270" spans="1:19" x14ac:dyDescent="0.35">
      <c r="A270" t="s">
        <v>1761</v>
      </c>
      <c r="B270" t="s">
        <v>180</v>
      </c>
      <c r="C270" t="s">
        <v>1762</v>
      </c>
      <c r="D270" t="s">
        <v>181</v>
      </c>
      <c r="E270" t="s">
        <v>23</v>
      </c>
      <c r="F270" t="s">
        <v>34</v>
      </c>
      <c r="G270">
        <v>180</v>
      </c>
      <c r="H270">
        <v>21</v>
      </c>
      <c r="I270"/>
      <c r="J270">
        <v>2</v>
      </c>
      <c r="K270"/>
      <c r="L270"/>
      <c r="M270">
        <v>1</v>
      </c>
      <c r="N270"/>
      <c r="O270"/>
      <c r="P270">
        <v>1</v>
      </c>
      <c r="Q270"/>
      <c r="R270">
        <v>4</v>
      </c>
      <c r="S270">
        <v>25</v>
      </c>
    </row>
    <row r="271" spans="1:19" x14ac:dyDescent="0.35">
      <c r="A271" t="s">
        <v>1761</v>
      </c>
      <c r="B271" t="s">
        <v>885</v>
      </c>
      <c r="C271" t="s">
        <v>1762</v>
      </c>
      <c r="D271" t="s">
        <v>886</v>
      </c>
      <c r="E271" t="s">
        <v>23</v>
      </c>
      <c r="F271" t="s">
        <v>34</v>
      </c>
      <c r="G271">
        <v>180</v>
      </c>
      <c r="H271">
        <v>63</v>
      </c>
      <c r="I271"/>
      <c r="J271">
        <v>3</v>
      </c>
      <c r="K271"/>
      <c r="L271"/>
      <c r="M271">
        <v>1</v>
      </c>
      <c r="N271">
        <v>1</v>
      </c>
      <c r="O271"/>
      <c r="P271">
        <v>1</v>
      </c>
      <c r="Q271">
        <v>1</v>
      </c>
      <c r="R271">
        <v>7</v>
      </c>
      <c r="S271">
        <v>70</v>
      </c>
    </row>
    <row r="272" spans="1:19" x14ac:dyDescent="0.35">
      <c r="A272" t="s">
        <v>1761</v>
      </c>
      <c r="B272" t="s">
        <v>1122</v>
      </c>
      <c r="C272" t="s">
        <v>1762</v>
      </c>
      <c r="D272" t="s">
        <v>1123</v>
      </c>
      <c r="E272" t="s">
        <v>23</v>
      </c>
      <c r="F272" t="s">
        <v>34</v>
      </c>
      <c r="G272">
        <v>180</v>
      </c>
      <c r="H272">
        <v>66</v>
      </c>
      <c r="I272"/>
      <c r="J272">
        <v>5</v>
      </c>
      <c r="K272"/>
      <c r="L272"/>
      <c r="M272"/>
      <c r="N272">
        <v>1</v>
      </c>
      <c r="O272"/>
      <c r="P272">
        <v>2</v>
      </c>
      <c r="Q272">
        <v>1</v>
      </c>
      <c r="R272">
        <v>9</v>
      </c>
      <c r="S272">
        <v>75</v>
      </c>
    </row>
    <row r="273" spans="1:19" x14ac:dyDescent="0.35">
      <c r="A273" t="s">
        <v>1761</v>
      </c>
      <c r="B273" t="s">
        <v>891</v>
      </c>
      <c r="C273" t="s">
        <v>1762</v>
      </c>
      <c r="D273" t="s">
        <v>892</v>
      </c>
      <c r="E273" t="s">
        <v>893</v>
      </c>
      <c r="F273" t="s">
        <v>894</v>
      </c>
      <c r="G273">
        <v>300</v>
      </c>
      <c r="H273">
        <v>56</v>
      </c>
      <c r="I273"/>
      <c r="J273">
        <v>3</v>
      </c>
      <c r="K273"/>
      <c r="L273"/>
      <c r="M273">
        <v>2</v>
      </c>
      <c r="N273"/>
      <c r="O273"/>
      <c r="P273">
        <v>2</v>
      </c>
      <c r="Q273">
        <v>2</v>
      </c>
      <c r="R273">
        <v>9</v>
      </c>
      <c r="S273">
        <v>65</v>
      </c>
    </row>
    <row r="274" spans="1:19" x14ac:dyDescent="0.35">
      <c r="A274" t="s">
        <v>1765</v>
      </c>
      <c r="B274" t="s">
        <v>1766</v>
      </c>
      <c r="C274" t="s">
        <v>1767</v>
      </c>
      <c r="D274" t="s">
        <v>1768</v>
      </c>
      <c r="E274" t="s">
        <v>23</v>
      </c>
      <c r="F274" t="s">
        <v>145</v>
      </c>
      <c r="G274">
        <v>180</v>
      </c>
      <c r="H274">
        <v>19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1</v>
      </c>
      <c r="O274">
        <v>0</v>
      </c>
      <c r="P274">
        <v>0</v>
      </c>
      <c r="Q274">
        <v>0</v>
      </c>
      <c r="R274">
        <v>1</v>
      </c>
      <c r="S274">
        <v>20</v>
      </c>
    </row>
    <row r="275" spans="1:19" x14ac:dyDescent="0.35">
      <c r="A275" t="s">
        <v>1765</v>
      </c>
      <c r="B275" t="s">
        <v>1769</v>
      </c>
      <c r="C275" t="s">
        <v>1767</v>
      </c>
      <c r="D275" t="s">
        <v>1770</v>
      </c>
      <c r="E275" t="s">
        <v>23</v>
      </c>
      <c r="F275" t="s">
        <v>145</v>
      </c>
      <c r="G275">
        <v>180</v>
      </c>
      <c r="H275">
        <v>71</v>
      </c>
      <c r="I275">
        <v>0</v>
      </c>
      <c r="J275">
        <v>7</v>
      </c>
      <c r="K275">
        <v>0</v>
      </c>
      <c r="L275">
        <v>0</v>
      </c>
      <c r="M275">
        <v>0</v>
      </c>
      <c r="N275">
        <v>10</v>
      </c>
      <c r="O275">
        <v>0</v>
      </c>
      <c r="P275">
        <v>10</v>
      </c>
      <c r="Q275">
        <v>2</v>
      </c>
      <c r="R275">
        <v>29</v>
      </c>
      <c r="S275">
        <v>100</v>
      </c>
    </row>
    <row r="276" spans="1:19" x14ac:dyDescent="0.35">
      <c r="A276" t="s">
        <v>1765</v>
      </c>
      <c r="B276" t="s">
        <v>1771</v>
      </c>
      <c r="C276" t="s">
        <v>1767</v>
      </c>
      <c r="D276" t="s">
        <v>1772</v>
      </c>
      <c r="E276" t="s">
        <v>23</v>
      </c>
      <c r="F276" t="s">
        <v>34</v>
      </c>
      <c r="G276">
        <v>180</v>
      </c>
      <c r="H276">
        <v>58</v>
      </c>
      <c r="I276">
        <v>0</v>
      </c>
      <c r="J276">
        <v>30</v>
      </c>
      <c r="K276">
        <v>0</v>
      </c>
      <c r="L276"/>
      <c r="M276">
        <v>2</v>
      </c>
      <c r="N276">
        <v>4</v>
      </c>
      <c r="O276">
        <v>0</v>
      </c>
      <c r="P276">
        <v>4</v>
      </c>
      <c r="Q276">
        <v>2</v>
      </c>
      <c r="R276">
        <v>42</v>
      </c>
      <c r="S276">
        <v>100</v>
      </c>
    </row>
    <row r="277" spans="1:19" x14ac:dyDescent="0.35">
      <c r="A277" t="s">
        <v>1765</v>
      </c>
      <c r="B277" t="s">
        <v>956</v>
      </c>
      <c r="C277" t="s">
        <v>1767</v>
      </c>
      <c r="D277" t="s">
        <v>958</v>
      </c>
      <c r="E277" t="s">
        <v>23</v>
      </c>
      <c r="F277" t="s">
        <v>34</v>
      </c>
      <c r="G277">
        <v>180</v>
      </c>
      <c r="H277">
        <v>85</v>
      </c>
      <c r="I277">
        <v>0</v>
      </c>
      <c r="J277">
        <v>1</v>
      </c>
      <c r="K277">
        <v>0</v>
      </c>
      <c r="L277">
        <v>0</v>
      </c>
      <c r="M277">
        <v>0</v>
      </c>
      <c r="N277">
        <v>2</v>
      </c>
      <c r="O277">
        <v>0</v>
      </c>
      <c r="P277">
        <v>1</v>
      </c>
      <c r="Q277">
        <v>1</v>
      </c>
      <c r="R277">
        <v>5</v>
      </c>
      <c r="S277">
        <v>90</v>
      </c>
    </row>
    <row r="278" spans="1:19" x14ac:dyDescent="0.35">
      <c r="A278" t="s">
        <v>1765</v>
      </c>
      <c r="B278" t="s">
        <v>1251</v>
      </c>
      <c r="C278" t="s">
        <v>1767</v>
      </c>
      <c r="D278" t="s">
        <v>1253</v>
      </c>
      <c r="E278" t="s">
        <v>23</v>
      </c>
      <c r="F278" t="s">
        <v>564</v>
      </c>
      <c r="G278">
        <v>240</v>
      </c>
      <c r="H278">
        <v>33</v>
      </c>
      <c r="I278">
        <v>0</v>
      </c>
      <c r="J278">
        <v>3</v>
      </c>
      <c r="K278">
        <v>0</v>
      </c>
      <c r="L278">
        <v>0</v>
      </c>
      <c r="M278">
        <v>1</v>
      </c>
      <c r="N278">
        <v>0</v>
      </c>
      <c r="O278">
        <v>0</v>
      </c>
      <c r="P278">
        <v>2</v>
      </c>
      <c r="Q278">
        <v>1</v>
      </c>
      <c r="R278">
        <v>7</v>
      </c>
      <c r="S278">
        <v>40</v>
      </c>
    </row>
    <row r="279" spans="1:19" x14ac:dyDescent="0.35">
      <c r="A279" t="s">
        <v>1765</v>
      </c>
      <c r="B279" t="s">
        <v>1773</v>
      </c>
      <c r="C279" t="s">
        <v>1767</v>
      </c>
      <c r="D279" t="s">
        <v>1774</v>
      </c>
      <c r="E279" t="s">
        <v>23</v>
      </c>
      <c r="F279" t="s">
        <v>34</v>
      </c>
      <c r="G279">
        <v>180</v>
      </c>
      <c r="H279">
        <v>38</v>
      </c>
      <c r="I279">
        <v>0</v>
      </c>
      <c r="J279">
        <v>1</v>
      </c>
      <c r="K279">
        <v>0</v>
      </c>
      <c r="L279">
        <v>0</v>
      </c>
      <c r="M279">
        <v>0</v>
      </c>
      <c r="N279">
        <v>4</v>
      </c>
      <c r="O279">
        <v>0</v>
      </c>
      <c r="P279">
        <v>1</v>
      </c>
      <c r="Q279">
        <v>1</v>
      </c>
      <c r="R279">
        <v>7</v>
      </c>
      <c r="S279">
        <v>45</v>
      </c>
    </row>
    <row r="280" spans="1:19" x14ac:dyDescent="0.35">
      <c r="A280" t="s">
        <v>1765</v>
      </c>
      <c r="B280" t="s">
        <v>605</v>
      </c>
      <c r="C280" t="s">
        <v>1767</v>
      </c>
      <c r="D280" t="s">
        <v>606</v>
      </c>
      <c r="E280" t="s">
        <v>23</v>
      </c>
      <c r="F280" t="s">
        <v>34</v>
      </c>
      <c r="G280">
        <v>180</v>
      </c>
      <c r="H280">
        <v>191</v>
      </c>
      <c r="I280">
        <v>0</v>
      </c>
      <c r="J280">
        <v>3</v>
      </c>
      <c r="K280">
        <v>0</v>
      </c>
      <c r="L280">
        <v>0</v>
      </c>
      <c r="M280">
        <v>0</v>
      </c>
      <c r="N280">
        <v>4</v>
      </c>
      <c r="O280">
        <v>0</v>
      </c>
      <c r="P280">
        <v>1</v>
      </c>
      <c r="Q280">
        <v>1</v>
      </c>
      <c r="R280">
        <v>9</v>
      </c>
      <c r="S280">
        <v>200</v>
      </c>
    </row>
    <row r="281" spans="1:19" x14ac:dyDescent="0.35">
      <c r="A281" t="s">
        <v>1765</v>
      </c>
      <c r="B281" t="s">
        <v>1775</v>
      </c>
      <c r="C281" t="s">
        <v>1767</v>
      </c>
      <c r="D281" t="s">
        <v>1776</v>
      </c>
      <c r="E281" t="s">
        <v>23</v>
      </c>
      <c r="F281" t="s">
        <v>34</v>
      </c>
      <c r="G281">
        <v>180</v>
      </c>
      <c r="H281">
        <v>41</v>
      </c>
      <c r="I281">
        <v>0</v>
      </c>
      <c r="J281">
        <v>3</v>
      </c>
      <c r="K281">
        <v>0</v>
      </c>
      <c r="L281">
        <v>0</v>
      </c>
      <c r="M281">
        <v>0</v>
      </c>
      <c r="N281">
        <v>2</v>
      </c>
      <c r="O281">
        <v>0</v>
      </c>
      <c r="P281">
        <v>1</v>
      </c>
      <c r="Q281">
        <v>1</v>
      </c>
      <c r="R281">
        <v>7</v>
      </c>
      <c r="S281">
        <v>48</v>
      </c>
    </row>
    <row r="282" spans="1:19" x14ac:dyDescent="0.35">
      <c r="A282" t="s">
        <v>1765</v>
      </c>
      <c r="B282" t="s">
        <v>1118</v>
      </c>
      <c r="C282" t="s">
        <v>1767</v>
      </c>
      <c r="D282" t="s">
        <v>1119</v>
      </c>
      <c r="E282" t="s">
        <v>23</v>
      </c>
      <c r="F282" t="s">
        <v>25</v>
      </c>
      <c r="G282">
        <v>240</v>
      </c>
      <c r="H282">
        <v>102</v>
      </c>
      <c r="I282">
        <v>0</v>
      </c>
      <c r="J282">
        <v>4</v>
      </c>
      <c r="K282">
        <v>0</v>
      </c>
      <c r="L282">
        <v>0</v>
      </c>
      <c r="M282">
        <v>2</v>
      </c>
      <c r="N282">
        <v>0</v>
      </c>
      <c r="O282">
        <v>0</v>
      </c>
      <c r="P282">
        <v>10</v>
      </c>
      <c r="Q282">
        <v>2</v>
      </c>
      <c r="R282">
        <v>18</v>
      </c>
      <c r="S282">
        <v>120</v>
      </c>
    </row>
    <row r="283" spans="1:19" x14ac:dyDescent="0.35">
      <c r="A283" t="s">
        <v>1765</v>
      </c>
      <c r="B283" t="s">
        <v>88</v>
      </c>
      <c r="C283" t="s">
        <v>1767</v>
      </c>
      <c r="D283" t="s">
        <v>90</v>
      </c>
      <c r="E283" t="s">
        <v>23</v>
      </c>
      <c r="F283" t="s">
        <v>34</v>
      </c>
      <c r="G283">
        <v>180</v>
      </c>
      <c r="H283">
        <v>37</v>
      </c>
      <c r="I283">
        <v>0</v>
      </c>
      <c r="J283">
        <v>1</v>
      </c>
      <c r="K283">
        <v>0</v>
      </c>
      <c r="L283">
        <v>0</v>
      </c>
      <c r="M283">
        <v>0</v>
      </c>
      <c r="N283">
        <v>4</v>
      </c>
      <c r="O283">
        <v>0</v>
      </c>
      <c r="P283">
        <v>2</v>
      </c>
      <c r="Q283">
        <v>1</v>
      </c>
      <c r="R283">
        <v>8</v>
      </c>
      <c r="S283">
        <v>45</v>
      </c>
    </row>
    <row r="284" spans="1:19" x14ac:dyDescent="0.35">
      <c r="A284" t="s">
        <v>1765</v>
      </c>
      <c r="B284" t="s">
        <v>1777</v>
      </c>
      <c r="C284" t="s">
        <v>1767</v>
      </c>
      <c r="D284" t="s">
        <v>1778</v>
      </c>
      <c r="E284" t="s">
        <v>23</v>
      </c>
      <c r="F284" t="s">
        <v>34</v>
      </c>
      <c r="G284">
        <v>180</v>
      </c>
      <c r="H284">
        <v>47</v>
      </c>
      <c r="I284">
        <v>0</v>
      </c>
      <c r="J284">
        <v>4</v>
      </c>
      <c r="K284">
        <v>0</v>
      </c>
      <c r="L284">
        <v>0</v>
      </c>
      <c r="M284">
        <v>1</v>
      </c>
      <c r="N284">
        <v>4</v>
      </c>
      <c r="O284">
        <v>0</v>
      </c>
      <c r="P284">
        <v>3</v>
      </c>
      <c r="Q284">
        <v>1</v>
      </c>
      <c r="R284">
        <v>13</v>
      </c>
      <c r="S284">
        <v>60</v>
      </c>
    </row>
    <row r="285" spans="1:19" x14ac:dyDescent="0.35">
      <c r="A285" t="s">
        <v>1765</v>
      </c>
      <c r="B285" t="s">
        <v>176</v>
      </c>
      <c r="C285" t="s">
        <v>1767</v>
      </c>
      <c r="D285" t="s">
        <v>177</v>
      </c>
      <c r="E285" t="s">
        <v>23</v>
      </c>
      <c r="F285" t="s">
        <v>34</v>
      </c>
      <c r="G285">
        <v>180</v>
      </c>
      <c r="H285">
        <v>156</v>
      </c>
      <c r="I285">
        <v>0</v>
      </c>
      <c r="J285">
        <v>2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1</v>
      </c>
      <c r="Q285">
        <v>1</v>
      </c>
      <c r="R285">
        <v>4</v>
      </c>
      <c r="S285">
        <v>160</v>
      </c>
    </row>
    <row r="286" spans="1:19" x14ac:dyDescent="0.35">
      <c r="A286" t="s">
        <v>1765</v>
      </c>
      <c r="B286" t="s">
        <v>398</v>
      </c>
      <c r="C286" t="s">
        <v>1767</v>
      </c>
      <c r="D286" t="s">
        <v>399</v>
      </c>
      <c r="E286" t="s">
        <v>23</v>
      </c>
      <c r="F286" t="s">
        <v>34</v>
      </c>
      <c r="G286">
        <v>180</v>
      </c>
      <c r="H286">
        <v>45</v>
      </c>
      <c r="I286">
        <v>0</v>
      </c>
      <c r="J286">
        <v>2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2</v>
      </c>
      <c r="Q286">
        <v>1</v>
      </c>
      <c r="R286">
        <v>5</v>
      </c>
      <c r="S286">
        <v>50</v>
      </c>
    </row>
    <row r="287" spans="1:19" x14ac:dyDescent="0.35">
      <c r="A287" t="s">
        <v>1765</v>
      </c>
      <c r="B287" t="s">
        <v>1262</v>
      </c>
      <c r="C287" t="s">
        <v>1767</v>
      </c>
      <c r="D287" t="s">
        <v>1263</v>
      </c>
      <c r="E287" t="s">
        <v>23</v>
      </c>
      <c r="F287" t="s">
        <v>34</v>
      </c>
      <c r="G287">
        <v>180</v>
      </c>
      <c r="H287">
        <v>17</v>
      </c>
      <c r="I287">
        <v>0</v>
      </c>
      <c r="J287">
        <v>1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1</v>
      </c>
      <c r="Q287">
        <v>1</v>
      </c>
      <c r="R287">
        <v>3</v>
      </c>
      <c r="S287">
        <v>20</v>
      </c>
    </row>
    <row r="288" spans="1:19" x14ac:dyDescent="0.35">
      <c r="A288" t="s">
        <v>1765</v>
      </c>
      <c r="B288" t="s">
        <v>271</v>
      </c>
      <c r="C288" t="s">
        <v>1767</v>
      </c>
      <c r="D288" t="s">
        <v>272</v>
      </c>
      <c r="E288" t="s">
        <v>23</v>
      </c>
      <c r="F288" t="s">
        <v>34</v>
      </c>
      <c r="G288">
        <v>180</v>
      </c>
      <c r="H288">
        <v>105</v>
      </c>
      <c r="I288">
        <v>0</v>
      </c>
      <c r="J288">
        <v>10</v>
      </c>
      <c r="K288">
        <v>0</v>
      </c>
      <c r="L288">
        <v>0</v>
      </c>
      <c r="M288">
        <v>0</v>
      </c>
      <c r="N288">
        <v>6</v>
      </c>
      <c r="O288">
        <v>0</v>
      </c>
      <c r="P288">
        <v>6</v>
      </c>
      <c r="Q288">
        <v>3</v>
      </c>
      <c r="R288">
        <v>25</v>
      </c>
      <c r="S288">
        <v>130</v>
      </c>
    </row>
    <row r="289" spans="1:19" x14ac:dyDescent="0.35">
      <c r="A289" t="s">
        <v>1765</v>
      </c>
      <c r="B289" t="s">
        <v>180</v>
      </c>
      <c r="C289" t="s">
        <v>1767</v>
      </c>
      <c r="D289" t="s">
        <v>181</v>
      </c>
      <c r="E289" t="s">
        <v>23</v>
      </c>
      <c r="F289" t="s">
        <v>34</v>
      </c>
      <c r="G289">
        <v>180</v>
      </c>
      <c r="H289">
        <v>25</v>
      </c>
      <c r="I289">
        <v>0</v>
      </c>
      <c r="J289">
        <v>1</v>
      </c>
      <c r="K289">
        <v>0</v>
      </c>
      <c r="L289">
        <v>0</v>
      </c>
      <c r="M289">
        <v>0</v>
      </c>
      <c r="N289">
        <v>2</v>
      </c>
      <c r="O289">
        <v>0</v>
      </c>
      <c r="P289">
        <v>1</v>
      </c>
      <c r="Q289">
        <v>1</v>
      </c>
      <c r="R289">
        <v>5</v>
      </c>
      <c r="S289">
        <v>30</v>
      </c>
    </row>
    <row r="290" spans="1:19" x14ac:dyDescent="0.35">
      <c r="A290" t="s">
        <v>1765</v>
      </c>
      <c r="B290" t="s">
        <v>1645</v>
      </c>
      <c r="C290" t="s">
        <v>1767</v>
      </c>
      <c r="D290" t="s">
        <v>1646</v>
      </c>
      <c r="E290" t="s">
        <v>23</v>
      </c>
      <c r="F290" t="s">
        <v>34</v>
      </c>
      <c r="G290">
        <v>180</v>
      </c>
      <c r="H290">
        <v>191</v>
      </c>
      <c r="I290">
        <v>0</v>
      </c>
      <c r="J290">
        <v>1</v>
      </c>
      <c r="K290">
        <v>0</v>
      </c>
      <c r="L290">
        <v>0</v>
      </c>
      <c r="M290">
        <v>0</v>
      </c>
      <c r="N290">
        <v>6</v>
      </c>
      <c r="O290">
        <v>0</v>
      </c>
      <c r="P290">
        <v>1</v>
      </c>
      <c r="Q290">
        <v>1</v>
      </c>
      <c r="R290">
        <v>9</v>
      </c>
      <c r="S290">
        <v>200</v>
      </c>
    </row>
    <row r="291" spans="1:19" x14ac:dyDescent="0.35">
      <c r="A291" t="s">
        <v>1765</v>
      </c>
      <c r="B291" t="s">
        <v>885</v>
      </c>
      <c r="C291" t="s">
        <v>1767</v>
      </c>
      <c r="D291" t="s">
        <v>886</v>
      </c>
      <c r="E291" t="s">
        <v>23</v>
      </c>
      <c r="F291" t="s">
        <v>34</v>
      </c>
      <c r="G291">
        <v>180</v>
      </c>
      <c r="H291">
        <v>95</v>
      </c>
      <c r="I291">
        <v>0</v>
      </c>
      <c r="J291">
        <v>2</v>
      </c>
      <c r="K291">
        <v>0</v>
      </c>
      <c r="L291">
        <v>0</v>
      </c>
      <c r="M291">
        <v>1</v>
      </c>
      <c r="N291">
        <v>0</v>
      </c>
      <c r="O291">
        <v>0</v>
      </c>
      <c r="P291">
        <v>1</v>
      </c>
      <c r="Q291">
        <v>1</v>
      </c>
      <c r="R291">
        <v>5</v>
      </c>
      <c r="S291">
        <v>100</v>
      </c>
    </row>
    <row r="292" spans="1:19" x14ac:dyDescent="0.35">
      <c r="A292" t="s">
        <v>1765</v>
      </c>
      <c r="B292" t="s">
        <v>1725</v>
      </c>
      <c r="C292" t="s">
        <v>1767</v>
      </c>
      <c r="D292" t="s">
        <v>1726</v>
      </c>
      <c r="E292" t="s">
        <v>23</v>
      </c>
      <c r="F292" t="s">
        <v>34</v>
      </c>
      <c r="G292">
        <v>180</v>
      </c>
      <c r="H292">
        <v>21</v>
      </c>
      <c r="I292">
        <v>0</v>
      </c>
      <c r="J292">
        <v>3</v>
      </c>
      <c r="K292">
        <v>0</v>
      </c>
      <c r="L292">
        <v>0</v>
      </c>
      <c r="M292">
        <v>0</v>
      </c>
      <c r="N292">
        <v>3</v>
      </c>
      <c r="O292">
        <v>0</v>
      </c>
      <c r="P292">
        <v>2</v>
      </c>
      <c r="Q292">
        <v>1</v>
      </c>
      <c r="R292">
        <v>9</v>
      </c>
      <c r="S292">
        <v>30</v>
      </c>
    </row>
    <row r="293" spans="1:19" x14ac:dyDescent="0.35">
      <c r="A293" t="s">
        <v>1765</v>
      </c>
      <c r="B293" t="s">
        <v>97</v>
      </c>
      <c r="C293" t="s">
        <v>1767</v>
      </c>
      <c r="D293" t="s">
        <v>98</v>
      </c>
      <c r="E293" t="s">
        <v>23</v>
      </c>
      <c r="F293" t="s">
        <v>34</v>
      </c>
      <c r="G293">
        <v>180</v>
      </c>
      <c r="H293">
        <v>76</v>
      </c>
      <c r="I293">
        <v>0</v>
      </c>
      <c r="J293">
        <v>6</v>
      </c>
      <c r="K293">
        <v>0</v>
      </c>
      <c r="L293">
        <v>0</v>
      </c>
      <c r="M293">
        <v>1</v>
      </c>
      <c r="N293">
        <v>6</v>
      </c>
      <c r="O293">
        <v>0</v>
      </c>
      <c r="P293">
        <v>8</v>
      </c>
      <c r="Q293">
        <v>3</v>
      </c>
      <c r="R293">
        <v>24</v>
      </c>
      <c r="S293">
        <v>100</v>
      </c>
    </row>
    <row r="294" spans="1:19" x14ac:dyDescent="0.35">
      <c r="A294" t="s">
        <v>1779</v>
      </c>
      <c r="B294" t="s">
        <v>1070</v>
      </c>
      <c r="C294" t="s">
        <v>1780</v>
      </c>
      <c r="D294" t="s">
        <v>1071</v>
      </c>
      <c r="E294" t="s">
        <v>23</v>
      </c>
      <c r="F294" t="s">
        <v>34</v>
      </c>
      <c r="G294">
        <v>180</v>
      </c>
      <c r="H294">
        <v>25</v>
      </c>
      <c r="I294">
        <v>0</v>
      </c>
      <c r="J294">
        <v>6</v>
      </c>
      <c r="K294">
        <v>0</v>
      </c>
      <c r="L294">
        <v>0</v>
      </c>
      <c r="M294">
        <v>1</v>
      </c>
      <c r="N294">
        <v>0</v>
      </c>
      <c r="O294">
        <v>0</v>
      </c>
      <c r="P294">
        <v>6</v>
      </c>
      <c r="Q294">
        <v>2</v>
      </c>
      <c r="R294">
        <v>15</v>
      </c>
      <c r="S294">
        <v>40</v>
      </c>
    </row>
    <row r="295" spans="1:19" x14ac:dyDescent="0.35">
      <c r="A295" t="s">
        <v>1779</v>
      </c>
      <c r="B295" t="s">
        <v>956</v>
      </c>
      <c r="C295" t="s">
        <v>1780</v>
      </c>
      <c r="D295" t="s">
        <v>958</v>
      </c>
      <c r="E295" t="s">
        <v>23</v>
      </c>
      <c r="F295" t="s">
        <v>34</v>
      </c>
      <c r="G295">
        <v>180</v>
      </c>
      <c r="H295">
        <v>47</v>
      </c>
      <c r="I295">
        <v>0</v>
      </c>
      <c r="J295">
        <v>1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1</v>
      </c>
      <c r="Q295">
        <v>1</v>
      </c>
      <c r="R295">
        <v>3</v>
      </c>
      <c r="S295">
        <v>50</v>
      </c>
    </row>
    <row r="296" spans="1:19" x14ac:dyDescent="0.35">
      <c r="A296" t="s">
        <v>1779</v>
      </c>
      <c r="B296" t="s">
        <v>1251</v>
      </c>
      <c r="C296" t="s">
        <v>1780</v>
      </c>
      <c r="D296" t="s">
        <v>1253</v>
      </c>
      <c r="E296" t="s">
        <v>23</v>
      </c>
      <c r="F296" t="s">
        <v>25</v>
      </c>
      <c r="G296">
        <v>240</v>
      </c>
      <c r="H296">
        <v>28</v>
      </c>
      <c r="I296">
        <v>0</v>
      </c>
      <c r="J296">
        <v>1</v>
      </c>
      <c r="K296">
        <v>0</v>
      </c>
      <c r="L296">
        <v>1</v>
      </c>
      <c r="M296">
        <v>1</v>
      </c>
      <c r="N296">
        <v>4</v>
      </c>
      <c r="O296">
        <v>0</v>
      </c>
      <c r="P296">
        <v>3</v>
      </c>
      <c r="Q296">
        <v>2</v>
      </c>
      <c r="R296">
        <v>12</v>
      </c>
      <c r="S296">
        <v>40</v>
      </c>
    </row>
    <row r="297" spans="1:19" x14ac:dyDescent="0.35">
      <c r="A297" t="s">
        <v>1779</v>
      </c>
      <c r="B297" t="s">
        <v>643</v>
      </c>
      <c r="C297" t="s">
        <v>1780</v>
      </c>
      <c r="D297" t="s">
        <v>645</v>
      </c>
      <c r="E297" t="s">
        <v>23</v>
      </c>
      <c r="F297" t="s">
        <v>34</v>
      </c>
      <c r="G297">
        <v>180</v>
      </c>
      <c r="H297">
        <v>30</v>
      </c>
      <c r="I297">
        <v>0</v>
      </c>
      <c r="J297">
        <v>5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3</v>
      </c>
      <c r="Q297">
        <v>2</v>
      </c>
      <c r="R297">
        <v>10</v>
      </c>
      <c r="S297">
        <v>40</v>
      </c>
    </row>
    <row r="298" spans="1:19" x14ac:dyDescent="0.35">
      <c r="A298" t="s">
        <v>1779</v>
      </c>
      <c r="B298" t="s">
        <v>1427</v>
      </c>
      <c r="C298" t="s">
        <v>1780</v>
      </c>
      <c r="D298" t="s">
        <v>1429</v>
      </c>
      <c r="E298" t="s">
        <v>23</v>
      </c>
      <c r="F298" t="s">
        <v>34</v>
      </c>
      <c r="G298">
        <v>180</v>
      </c>
      <c r="H298">
        <v>42</v>
      </c>
      <c r="I298">
        <v>0</v>
      </c>
      <c r="J298">
        <v>5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1</v>
      </c>
      <c r="Q298">
        <v>2</v>
      </c>
      <c r="R298">
        <v>8</v>
      </c>
      <c r="S298">
        <v>50</v>
      </c>
    </row>
    <row r="299" spans="1:19" x14ac:dyDescent="0.35">
      <c r="A299" t="s">
        <v>1779</v>
      </c>
      <c r="B299" t="s">
        <v>88</v>
      </c>
      <c r="C299" t="s">
        <v>1780</v>
      </c>
      <c r="D299" t="s">
        <v>90</v>
      </c>
      <c r="E299" t="s">
        <v>23</v>
      </c>
      <c r="F299" t="s">
        <v>34</v>
      </c>
      <c r="G299">
        <v>180</v>
      </c>
      <c r="H299">
        <v>32</v>
      </c>
      <c r="I299">
        <v>0</v>
      </c>
      <c r="J299">
        <v>4</v>
      </c>
      <c r="K299">
        <v>1</v>
      </c>
      <c r="L299">
        <v>0</v>
      </c>
      <c r="M299">
        <v>2</v>
      </c>
      <c r="N299">
        <v>0</v>
      </c>
      <c r="O299">
        <v>0</v>
      </c>
      <c r="P299">
        <v>3</v>
      </c>
      <c r="Q299">
        <v>3</v>
      </c>
      <c r="R299">
        <v>13</v>
      </c>
      <c r="S299">
        <v>45</v>
      </c>
    </row>
    <row r="300" spans="1:19" x14ac:dyDescent="0.35">
      <c r="A300" t="s">
        <v>1779</v>
      </c>
      <c r="B300" t="s">
        <v>885</v>
      </c>
      <c r="C300" t="s">
        <v>1780</v>
      </c>
      <c r="D300" t="s">
        <v>886</v>
      </c>
      <c r="E300" t="s">
        <v>23</v>
      </c>
      <c r="F300" t="s">
        <v>34</v>
      </c>
      <c r="G300">
        <v>180</v>
      </c>
      <c r="H300">
        <v>60</v>
      </c>
      <c r="I300">
        <v>0</v>
      </c>
      <c r="J300">
        <v>2</v>
      </c>
      <c r="K300">
        <v>0</v>
      </c>
      <c r="L300">
        <v>0</v>
      </c>
      <c r="M300">
        <v>3</v>
      </c>
      <c r="N300">
        <v>0</v>
      </c>
      <c r="O300">
        <v>0</v>
      </c>
      <c r="P300">
        <v>2</v>
      </c>
      <c r="Q300">
        <v>3</v>
      </c>
      <c r="R300">
        <v>10</v>
      </c>
      <c r="S300">
        <v>70</v>
      </c>
    </row>
    <row r="301" spans="1:19" x14ac:dyDescent="0.35">
      <c r="A301" t="s">
        <v>1779</v>
      </c>
      <c r="B301" t="s">
        <v>891</v>
      </c>
      <c r="C301" t="s">
        <v>1780</v>
      </c>
      <c r="D301" t="s">
        <v>892</v>
      </c>
      <c r="E301" t="s">
        <v>893</v>
      </c>
      <c r="F301" t="s">
        <v>1193</v>
      </c>
      <c r="G301">
        <v>300</v>
      </c>
      <c r="H301">
        <v>22</v>
      </c>
      <c r="I301">
        <v>0</v>
      </c>
      <c r="J301">
        <v>2</v>
      </c>
      <c r="K301">
        <v>0</v>
      </c>
      <c r="L301">
        <v>0</v>
      </c>
      <c r="M301">
        <v>2</v>
      </c>
      <c r="N301">
        <v>0</v>
      </c>
      <c r="O301">
        <v>0</v>
      </c>
      <c r="P301">
        <v>2</v>
      </c>
      <c r="Q301">
        <v>2</v>
      </c>
      <c r="R301">
        <v>8</v>
      </c>
      <c r="S301">
        <v>30</v>
      </c>
    </row>
    <row r="302" spans="1:19" x14ac:dyDescent="0.35">
      <c r="A302" t="s">
        <v>1779</v>
      </c>
      <c r="B302" t="s">
        <v>977</v>
      </c>
      <c r="C302" t="s">
        <v>1780</v>
      </c>
      <c r="D302" t="s">
        <v>978</v>
      </c>
      <c r="E302" t="s">
        <v>893</v>
      </c>
      <c r="F302" t="s">
        <v>894</v>
      </c>
      <c r="G302">
        <v>300</v>
      </c>
      <c r="H302">
        <v>55</v>
      </c>
      <c r="I302">
        <v>0</v>
      </c>
      <c r="J302">
        <v>2</v>
      </c>
      <c r="K302">
        <v>0</v>
      </c>
      <c r="L302">
        <v>1</v>
      </c>
      <c r="M302">
        <v>2</v>
      </c>
      <c r="N302">
        <v>0</v>
      </c>
      <c r="O302">
        <v>0</v>
      </c>
      <c r="P302">
        <v>2</v>
      </c>
      <c r="Q302">
        <v>3</v>
      </c>
      <c r="R302">
        <v>10</v>
      </c>
      <c r="S302">
        <v>65</v>
      </c>
    </row>
    <row r="303" spans="1:19" x14ac:dyDescent="0.35">
      <c r="A303" t="s">
        <v>1779</v>
      </c>
      <c r="B303" t="s">
        <v>1044</v>
      </c>
      <c r="C303" t="s">
        <v>1780</v>
      </c>
      <c r="D303" t="s">
        <v>998</v>
      </c>
      <c r="E303" t="s">
        <v>893</v>
      </c>
      <c r="F303" t="s">
        <v>999</v>
      </c>
      <c r="G303">
        <v>360</v>
      </c>
      <c r="H303">
        <v>30</v>
      </c>
      <c r="I303">
        <v>0</v>
      </c>
      <c r="J303">
        <v>0</v>
      </c>
      <c r="K303">
        <v>0</v>
      </c>
      <c r="L303">
        <v>0</v>
      </c>
      <c r="M303">
        <v>4</v>
      </c>
      <c r="N303">
        <v>0</v>
      </c>
      <c r="O303">
        <v>0</v>
      </c>
      <c r="P303">
        <v>3</v>
      </c>
      <c r="Q303">
        <v>3</v>
      </c>
      <c r="R303">
        <v>10</v>
      </c>
      <c r="S303">
        <v>40</v>
      </c>
    </row>
    <row r="304" spans="1:19" x14ac:dyDescent="0.35">
      <c r="A304" t="s">
        <v>1779</v>
      </c>
      <c r="B304" t="s">
        <v>1152</v>
      </c>
      <c r="C304" t="s">
        <v>1780</v>
      </c>
      <c r="D304" t="s">
        <v>1153</v>
      </c>
      <c r="E304" t="s">
        <v>893</v>
      </c>
      <c r="F304" t="s">
        <v>894</v>
      </c>
      <c r="G304">
        <v>300</v>
      </c>
      <c r="H304">
        <v>90</v>
      </c>
      <c r="I304">
        <v>0</v>
      </c>
      <c r="J304">
        <v>0</v>
      </c>
      <c r="K304">
        <v>0</v>
      </c>
      <c r="L304">
        <v>0</v>
      </c>
      <c r="M304">
        <v>1</v>
      </c>
      <c r="N304">
        <v>0</v>
      </c>
      <c r="O304">
        <v>0</v>
      </c>
      <c r="P304">
        <v>2</v>
      </c>
      <c r="Q304">
        <v>1</v>
      </c>
      <c r="R304">
        <v>4</v>
      </c>
      <c r="S304">
        <v>94</v>
      </c>
    </row>
    <row r="305" spans="1:19" x14ac:dyDescent="0.35">
      <c r="A305" t="s">
        <v>1781</v>
      </c>
      <c r="B305" t="s">
        <v>1782</v>
      </c>
      <c r="C305" t="s">
        <v>1783</v>
      </c>
      <c r="D305" t="s">
        <v>1784</v>
      </c>
      <c r="E305" t="s">
        <v>23</v>
      </c>
      <c r="F305" t="s">
        <v>34</v>
      </c>
      <c r="G305">
        <v>180</v>
      </c>
      <c r="H305">
        <v>35</v>
      </c>
      <c r="I305">
        <v>0</v>
      </c>
      <c r="J305">
        <v>5</v>
      </c>
      <c r="K305">
        <v>0</v>
      </c>
      <c r="L305">
        <v>1</v>
      </c>
      <c r="M305">
        <v>1</v>
      </c>
      <c r="N305">
        <v>4</v>
      </c>
      <c r="O305"/>
      <c r="P305">
        <v>1</v>
      </c>
      <c r="Q305">
        <v>3</v>
      </c>
      <c r="R305">
        <v>15</v>
      </c>
      <c r="S305">
        <v>50</v>
      </c>
    </row>
    <row r="306" spans="1:19" x14ac:dyDescent="0.35">
      <c r="A306" t="s">
        <v>1781</v>
      </c>
      <c r="B306" t="s">
        <v>605</v>
      </c>
      <c r="C306" t="s">
        <v>1783</v>
      </c>
      <c r="D306" t="s">
        <v>606</v>
      </c>
      <c r="E306" t="s">
        <v>23</v>
      </c>
      <c r="F306" t="s">
        <v>34</v>
      </c>
      <c r="G306">
        <v>180</v>
      </c>
      <c r="H306">
        <v>40</v>
      </c>
      <c r="I306">
        <v>2</v>
      </c>
      <c r="J306">
        <v>3</v>
      </c>
      <c r="K306">
        <v>1</v>
      </c>
      <c r="L306">
        <v>1</v>
      </c>
      <c r="M306">
        <v>1</v>
      </c>
      <c r="N306">
        <v>4</v>
      </c>
      <c r="O306"/>
      <c r="P306">
        <v>5</v>
      </c>
      <c r="Q306">
        <v>3</v>
      </c>
      <c r="R306">
        <v>18</v>
      </c>
      <c r="S306">
        <v>60</v>
      </c>
    </row>
    <row r="307" spans="1:19" x14ac:dyDescent="0.35">
      <c r="A307" t="s">
        <v>1781</v>
      </c>
      <c r="B307" t="s">
        <v>1118</v>
      </c>
      <c r="C307" t="s">
        <v>1783</v>
      </c>
      <c r="D307" t="s">
        <v>1119</v>
      </c>
      <c r="E307" t="s">
        <v>23</v>
      </c>
      <c r="F307" t="s">
        <v>25</v>
      </c>
      <c r="G307">
        <v>240</v>
      </c>
      <c r="H307">
        <v>220</v>
      </c>
      <c r="I307">
        <v>1</v>
      </c>
      <c r="J307">
        <v>9</v>
      </c>
      <c r="K307">
        <v>0</v>
      </c>
      <c r="L307">
        <v>0</v>
      </c>
      <c r="M307">
        <v>7</v>
      </c>
      <c r="N307">
        <v>0</v>
      </c>
      <c r="O307"/>
      <c r="P307">
        <v>8</v>
      </c>
      <c r="Q307">
        <v>5</v>
      </c>
      <c r="R307">
        <v>29</v>
      </c>
      <c r="S307">
        <v>250</v>
      </c>
    </row>
    <row r="308" spans="1:19" x14ac:dyDescent="0.35">
      <c r="A308" t="s">
        <v>1781</v>
      </c>
      <c r="B308" t="s">
        <v>877</v>
      </c>
      <c r="C308" t="s">
        <v>1783</v>
      </c>
      <c r="D308" t="s">
        <v>878</v>
      </c>
      <c r="E308" t="s">
        <v>23</v>
      </c>
      <c r="F308" t="s">
        <v>34</v>
      </c>
      <c r="G308">
        <v>180</v>
      </c>
      <c r="H308">
        <v>25</v>
      </c>
      <c r="I308">
        <v>1</v>
      </c>
      <c r="J308">
        <v>9</v>
      </c>
      <c r="K308">
        <v>1</v>
      </c>
      <c r="L308">
        <v>1</v>
      </c>
      <c r="M308">
        <v>3</v>
      </c>
      <c r="N308">
        <v>0</v>
      </c>
      <c r="O308"/>
      <c r="P308">
        <v>6</v>
      </c>
      <c r="Q308">
        <v>4</v>
      </c>
      <c r="R308">
        <v>24</v>
      </c>
      <c r="S308">
        <v>50</v>
      </c>
    </row>
    <row r="309" spans="1:19" x14ac:dyDescent="0.35">
      <c r="A309" t="s">
        <v>1781</v>
      </c>
      <c r="B309" t="s">
        <v>88</v>
      </c>
      <c r="C309" t="s">
        <v>1783</v>
      </c>
      <c r="D309" t="s">
        <v>90</v>
      </c>
      <c r="E309" t="s">
        <v>23</v>
      </c>
      <c r="F309" t="s">
        <v>34</v>
      </c>
      <c r="G309">
        <v>180</v>
      </c>
      <c r="H309">
        <v>25</v>
      </c>
      <c r="I309">
        <v>0</v>
      </c>
      <c r="J309">
        <v>3</v>
      </c>
      <c r="K309">
        <v>1</v>
      </c>
      <c r="L309">
        <v>2</v>
      </c>
      <c r="M309">
        <v>1</v>
      </c>
      <c r="N309">
        <v>1</v>
      </c>
      <c r="O309"/>
      <c r="P309">
        <v>1</v>
      </c>
      <c r="Q309">
        <v>6</v>
      </c>
      <c r="R309">
        <v>15</v>
      </c>
      <c r="S309">
        <v>40</v>
      </c>
    </row>
    <row r="310" spans="1:19" x14ac:dyDescent="0.35">
      <c r="A310" t="s">
        <v>1781</v>
      </c>
      <c r="B310" t="s">
        <v>706</v>
      </c>
      <c r="C310" t="s">
        <v>1783</v>
      </c>
      <c r="D310" t="s">
        <v>707</v>
      </c>
      <c r="E310" t="s">
        <v>23</v>
      </c>
      <c r="F310" t="s">
        <v>34</v>
      </c>
      <c r="G310">
        <v>180</v>
      </c>
      <c r="H310">
        <v>20</v>
      </c>
      <c r="I310">
        <v>2</v>
      </c>
      <c r="J310">
        <v>3</v>
      </c>
      <c r="K310">
        <v>1</v>
      </c>
      <c r="L310">
        <v>1</v>
      </c>
      <c r="M310">
        <v>2</v>
      </c>
      <c r="N310">
        <v>2</v>
      </c>
      <c r="O310"/>
      <c r="P310">
        <v>2</v>
      </c>
      <c r="Q310">
        <v>7</v>
      </c>
      <c r="R310">
        <v>18</v>
      </c>
      <c r="S310">
        <v>40</v>
      </c>
    </row>
    <row r="311" spans="1:19" x14ac:dyDescent="0.35">
      <c r="A311" t="s">
        <v>1781</v>
      </c>
      <c r="B311" t="s">
        <v>1785</v>
      </c>
      <c r="C311" t="s">
        <v>1783</v>
      </c>
      <c r="D311" t="s">
        <v>1786</v>
      </c>
      <c r="E311" t="s">
        <v>23</v>
      </c>
      <c r="F311" t="s">
        <v>34</v>
      </c>
      <c r="G311">
        <v>180</v>
      </c>
      <c r="H311">
        <v>120</v>
      </c>
      <c r="I311">
        <v>1</v>
      </c>
      <c r="J311">
        <v>5</v>
      </c>
      <c r="K311">
        <v>0</v>
      </c>
      <c r="L311">
        <v>1</v>
      </c>
      <c r="M311">
        <v>9</v>
      </c>
      <c r="N311">
        <v>2</v>
      </c>
      <c r="O311"/>
      <c r="P311">
        <v>4</v>
      </c>
      <c r="Q311">
        <v>8</v>
      </c>
      <c r="R311">
        <v>29</v>
      </c>
      <c r="S311">
        <v>150</v>
      </c>
    </row>
    <row r="312" spans="1:19" x14ac:dyDescent="0.35">
      <c r="A312" t="s">
        <v>1781</v>
      </c>
      <c r="B312" t="s">
        <v>398</v>
      </c>
      <c r="C312" t="s">
        <v>1783</v>
      </c>
      <c r="D312" t="s">
        <v>399</v>
      </c>
      <c r="E312" t="s">
        <v>23</v>
      </c>
      <c r="F312" t="s">
        <v>34</v>
      </c>
      <c r="G312">
        <v>180</v>
      </c>
      <c r="H312">
        <v>45</v>
      </c>
      <c r="I312">
        <v>1</v>
      </c>
      <c r="J312">
        <v>6</v>
      </c>
      <c r="K312">
        <v>1</v>
      </c>
      <c r="L312">
        <v>1</v>
      </c>
      <c r="M312">
        <v>3</v>
      </c>
      <c r="N312">
        <v>2</v>
      </c>
      <c r="O312"/>
      <c r="P312">
        <v>6</v>
      </c>
      <c r="Q312">
        <v>10</v>
      </c>
      <c r="R312">
        <v>29</v>
      </c>
      <c r="S312">
        <v>75</v>
      </c>
    </row>
    <row r="313" spans="1:19" x14ac:dyDescent="0.35">
      <c r="A313" t="s">
        <v>1781</v>
      </c>
      <c r="B313" t="s">
        <v>1699</v>
      </c>
      <c r="C313" t="s">
        <v>1783</v>
      </c>
      <c r="D313" t="s">
        <v>1700</v>
      </c>
      <c r="E313" t="s">
        <v>23</v>
      </c>
      <c r="F313" t="s">
        <v>34</v>
      </c>
      <c r="G313">
        <v>180</v>
      </c>
      <c r="H313">
        <v>40</v>
      </c>
      <c r="I313">
        <v>0</v>
      </c>
      <c r="J313">
        <v>5</v>
      </c>
      <c r="K313">
        <v>0</v>
      </c>
      <c r="L313">
        <v>1</v>
      </c>
      <c r="M313">
        <v>1</v>
      </c>
      <c r="N313">
        <v>4</v>
      </c>
      <c r="O313"/>
      <c r="P313">
        <v>5</v>
      </c>
      <c r="Q313">
        <v>4</v>
      </c>
      <c r="R313">
        <v>20</v>
      </c>
      <c r="S313">
        <v>60</v>
      </c>
    </row>
    <row r="314" spans="1:19" x14ac:dyDescent="0.35">
      <c r="A314" t="s">
        <v>1781</v>
      </c>
      <c r="B314" t="s">
        <v>1787</v>
      </c>
      <c r="C314" t="s">
        <v>1783</v>
      </c>
      <c r="D314" t="s">
        <v>1788</v>
      </c>
      <c r="E314" t="s">
        <v>23</v>
      </c>
      <c r="F314" t="s">
        <v>34</v>
      </c>
      <c r="G314">
        <v>180</v>
      </c>
      <c r="H314">
        <v>35</v>
      </c>
      <c r="I314">
        <v>0</v>
      </c>
      <c r="J314">
        <v>2</v>
      </c>
      <c r="K314">
        <v>0</v>
      </c>
      <c r="L314">
        <v>0</v>
      </c>
      <c r="M314">
        <v>2</v>
      </c>
      <c r="N314">
        <v>4</v>
      </c>
      <c r="O314"/>
      <c r="P314">
        <v>2</v>
      </c>
      <c r="Q314">
        <v>3</v>
      </c>
      <c r="R314">
        <v>13</v>
      </c>
      <c r="S314">
        <v>48</v>
      </c>
    </row>
    <row r="315" spans="1:19" x14ac:dyDescent="0.35">
      <c r="A315" t="s">
        <v>1781</v>
      </c>
      <c r="B315" t="s">
        <v>121</v>
      </c>
      <c r="C315" t="s">
        <v>1783</v>
      </c>
      <c r="D315" t="s">
        <v>122</v>
      </c>
      <c r="E315" t="s">
        <v>23</v>
      </c>
      <c r="F315" t="s">
        <v>34</v>
      </c>
      <c r="G315">
        <v>180</v>
      </c>
      <c r="H315">
        <v>50</v>
      </c>
      <c r="I315">
        <v>0</v>
      </c>
      <c r="J315">
        <v>0</v>
      </c>
      <c r="K315">
        <v>0</v>
      </c>
      <c r="L315">
        <v>0</v>
      </c>
      <c r="M315">
        <v>1</v>
      </c>
      <c r="N315">
        <v>0</v>
      </c>
      <c r="O315"/>
      <c r="P315">
        <v>0</v>
      </c>
      <c r="Q315">
        <v>9</v>
      </c>
      <c r="R315">
        <v>10</v>
      </c>
      <c r="S315">
        <v>60</v>
      </c>
    </row>
    <row r="316" spans="1:19" x14ac:dyDescent="0.35">
      <c r="A316" t="s">
        <v>1781</v>
      </c>
      <c r="B316" t="s">
        <v>885</v>
      </c>
      <c r="C316" t="s">
        <v>1783</v>
      </c>
      <c r="D316" t="s">
        <v>886</v>
      </c>
      <c r="E316" t="s">
        <v>23</v>
      </c>
      <c r="F316" t="s">
        <v>34</v>
      </c>
      <c r="G316">
        <v>180</v>
      </c>
      <c r="H316">
        <v>120</v>
      </c>
      <c r="I316">
        <v>1</v>
      </c>
      <c r="J316">
        <v>5</v>
      </c>
      <c r="K316">
        <v>0</v>
      </c>
      <c r="L316">
        <v>0</v>
      </c>
      <c r="M316">
        <v>4</v>
      </c>
      <c r="N316">
        <v>4</v>
      </c>
      <c r="O316"/>
      <c r="P316">
        <v>6</v>
      </c>
      <c r="Q316">
        <v>10</v>
      </c>
      <c r="R316">
        <v>29</v>
      </c>
      <c r="S316">
        <v>150</v>
      </c>
    </row>
    <row r="317" spans="1:19" x14ac:dyDescent="0.35">
      <c r="A317" t="s">
        <v>1781</v>
      </c>
      <c r="B317" t="s">
        <v>1122</v>
      </c>
      <c r="C317" t="s">
        <v>1783</v>
      </c>
      <c r="D317" t="s">
        <v>1123</v>
      </c>
      <c r="E317" t="s">
        <v>23</v>
      </c>
      <c r="F317" t="s">
        <v>34</v>
      </c>
      <c r="G317">
        <v>180</v>
      </c>
      <c r="H317">
        <v>50</v>
      </c>
      <c r="I317">
        <v>1</v>
      </c>
      <c r="J317">
        <v>3</v>
      </c>
      <c r="K317">
        <v>0</v>
      </c>
      <c r="L317">
        <v>0</v>
      </c>
      <c r="M317">
        <v>1</v>
      </c>
      <c r="N317">
        <v>0</v>
      </c>
      <c r="O317"/>
      <c r="P317">
        <v>0</v>
      </c>
      <c r="Q317">
        <v>5</v>
      </c>
      <c r="R317">
        <v>9</v>
      </c>
      <c r="S317">
        <v>60</v>
      </c>
    </row>
    <row r="318" spans="1:19" x14ac:dyDescent="0.35">
      <c r="A318" t="s">
        <v>1781</v>
      </c>
      <c r="B318" t="s">
        <v>1789</v>
      </c>
      <c r="C318" t="s">
        <v>1783</v>
      </c>
      <c r="D318" t="s">
        <v>1790</v>
      </c>
      <c r="E318" t="s">
        <v>23</v>
      </c>
      <c r="F318" t="s">
        <v>34</v>
      </c>
      <c r="G318">
        <v>180</v>
      </c>
      <c r="H318">
        <v>30</v>
      </c>
      <c r="I318">
        <v>5</v>
      </c>
      <c r="J318">
        <v>10</v>
      </c>
      <c r="K318">
        <v>1</v>
      </c>
      <c r="L318">
        <v>1</v>
      </c>
      <c r="M318">
        <v>3</v>
      </c>
      <c r="N318">
        <v>0</v>
      </c>
      <c r="O318"/>
      <c r="P318">
        <v>4</v>
      </c>
      <c r="Q318">
        <v>6</v>
      </c>
      <c r="R318">
        <v>25</v>
      </c>
      <c r="S318">
        <v>60</v>
      </c>
    </row>
    <row r="319" spans="1:19" x14ac:dyDescent="0.35">
      <c r="A319" t="s">
        <v>1781</v>
      </c>
      <c r="B319" t="s">
        <v>81</v>
      </c>
      <c r="C319" t="s">
        <v>1783</v>
      </c>
      <c r="D319" t="s">
        <v>82</v>
      </c>
      <c r="E319" t="s">
        <v>23</v>
      </c>
      <c r="F319" t="s">
        <v>34</v>
      </c>
      <c r="G319">
        <v>180</v>
      </c>
      <c r="H319">
        <v>35</v>
      </c>
      <c r="I319">
        <v>3</v>
      </c>
      <c r="J319">
        <v>6</v>
      </c>
      <c r="K319">
        <v>2</v>
      </c>
      <c r="L319">
        <v>2</v>
      </c>
      <c r="M319">
        <v>3</v>
      </c>
      <c r="N319">
        <v>4</v>
      </c>
      <c r="O319"/>
      <c r="P319">
        <v>2</v>
      </c>
      <c r="Q319">
        <v>3</v>
      </c>
      <c r="R319">
        <v>22</v>
      </c>
      <c r="S319">
        <v>60</v>
      </c>
    </row>
    <row r="320" spans="1:19" x14ac:dyDescent="0.35">
      <c r="A320" t="s">
        <v>1781</v>
      </c>
      <c r="B320" t="s">
        <v>891</v>
      </c>
      <c r="C320" t="s">
        <v>1783</v>
      </c>
      <c r="D320" t="s">
        <v>892</v>
      </c>
      <c r="E320" t="s">
        <v>893</v>
      </c>
      <c r="F320" t="s">
        <v>894</v>
      </c>
      <c r="G320">
        <v>300</v>
      </c>
      <c r="H320">
        <v>110</v>
      </c>
      <c r="I320">
        <v>2</v>
      </c>
      <c r="J320">
        <v>5</v>
      </c>
      <c r="K320">
        <v>1</v>
      </c>
      <c r="L320">
        <v>1</v>
      </c>
      <c r="M320">
        <v>5</v>
      </c>
      <c r="N320">
        <v>4</v>
      </c>
      <c r="O320"/>
      <c r="P320">
        <v>10</v>
      </c>
      <c r="Q320">
        <v>8</v>
      </c>
      <c r="R320">
        <v>34</v>
      </c>
      <c r="S320">
        <v>146</v>
      </c>
    </row>
    <row r="321" spans="1:19" x14ac:dyDescent="0.35">
      <c r="A321" t="s">
        <v>1791</v>
      </c>
      <c r="B321" t="s">
        <v>1427</v>
      </c>
      <c r="C321" t="s">
        <v>1792</v>
      </c>
      <c r="D321" t="s">
        <v>1429</v>
      </c>
      <c r="E321" t="s">
        <v>23</v>
      </c>
      <c r="F321" t="s">
        <v>34</v>
      </c>
      <c r="G321">
        <v>180</v>
      </c>
      <c r="H321">
        <v>54</v>
      </c>
      <c r="I321">
        <v>0</v>
      </c>
      <c r="J321">
        <v>1</v>
      </c>
      <c r="K321">
        <v>0</v>
      </c>
      <c r="L321">
        <v>0</v>
      </c>
      <c r="M321">
        <v>0</v>
      </c>
      <c r="N321">
        <v>0</v>
      </c>
      <c r="O321"/>
      <c r="P321">
        <v>0</v>
      </c>
      <c r="Q321">
        <v>5</v>
      </c>
      <c r="R321">
        <v>6</v>
      </c>
      <c r="S321">
        <v>60</v>
      </c>
    </row>
    <row r="322" spans="1:19" x14ac:dyDescent="0.35">
      <c r="A322" t="s">
        <v>1791</v>
      </c>
      <c r="B322" t="s">
        <v>605</v>
      </c>
      <c r="C322" t="s">
        <v>1792</v>
      </c>
      <c r="D322" t="s">
        <v>606</v>
      </c>
      <c r="E322" t="s">
        <v>23</v>
      </c>
      <c r="F322" t="s">
        <v>34</v>
      </c>
      <c r="G322">
        <v>180</v>
      </c>
      <c r="H322">
        <v>30</v>
      </c>
      <c r="I322">
        <v>1</v>
      </c>
      <c r="J322">
        <v>5</v>
      </c>
      <c r="K322">
        <v>0</v>
      </c>
      <c r="L322">
        <v>0</v>
      </c>
      <c r="M322">
        <v>2</v>
      </c>
      <c r="N322">
        <v>2</v>
      </c>
      <c r="O322"/>
      <c r="P322">
        <v>3</v>
      </c>
      <c r="Q322">
        <v>3</v>
      </c>
      <c r="R322">
        <v>15</v>
      </c>
      <c r="S322">
        <v>46</v>
      </c>
    </row>
    <row r="323" spans="1:19" x14ac:dyDescent="0.35">
      <c r="A323" t="s">
        <v>1791</v>
      </c>
      <c r="B323" t="s">
        <v>1118</v>
      </c>
      <c r="C323" t="s">
        <v>1792</v>
      </c>
      <c r="D323" t="s">
        <v>1119</v>
      </c>
      <c r="E323" t="s">
        <v>23</v>
      </c>
      <c r="F323" t="s">
        <v>25</v>
      </c>
      <c r="G323">
        <v>240</v>
      </c>
      <c r="H323">
        <v>246</v>
      </c>
      <c r="I323">
        <v>1</v>
      </c>
      <c r="J323">
        <v>15</v>
      </c>
      <c r="K323">
        <v>0</v>
      </c>
      <c r="L323">
        <v>0</v>
      </c>
      <c r="M323">
        <v>15</v>
      </c>
      <c r="N323">
        <v>0</v>
      </c>
      <c r="O323"/>
      <c r="P323">
        <v>3</v>
      </c>
      <c r="Q323">
        <v>20</v>
      </c>
      <c r="R323">
        <v>53</v>
      </c>
      <c r="S323">
        <v>300</v>
      </c>
    </row>
    <row r="324" spans="1:19" x14ac:dyDescent="0.35">
      <c r="A324" t="s">
        <v>1791</v>
      </c>
      <c r="B324" t="s">
        <v>1785</v>
      </c>
      <c r="C324" t="s">
        <v>1792</v>
      </c>
      <c r="D324" t="s">
        <v>1786</v>
      </c>
      <c r="E324" t="s">
        <v>23</v>
      </c>
      <c r="F324" t="s">
        <v>34</v>
      </c>
      <c r="G324">
        <v>180</v>
      </c>
      <c r="H324">
        <v>60</v>
      </c>
      <c r="I324">
        <v>1</v>
      </c>
      <c r="J324">
        <v>8</v>
      </c>
      <c r="K324">
        <v>0</v>
      </c>
      <c r="L324">
        <v>0</v>
      </c>
      <c r="M324">
        <v>2</v>
      </c>
      <c r="N324">
        <v>0</v>
      </c>
      <c r="O324"/>
      <c r="P324">
        <v>1</v>
      </c>
      <c r="Q324">
        <v>7</v>
      </c>
      <c r="R324">
        <v>18</v>
      </c>
      <c r="S324">
        <v>79</v>
      </c>
    </row>
    <row r="325" spans="1:19" x14ac:dyDescent="0.35">
      <c r="A325" t="s">
        <v>1791</v>
      </c>
      <c r="B325" t="s">
        <v>121</v>
      </c>
      <c r="C325" t="s">
        <v>1792</v>
      </c>
      <c r="D325" t="s">
        <v>122</v>
      </c>
      <c r="E325" t="s">
        <v>23</v>
      </c>
      <c r="F325" t="s">
        <v>34</v>
      </c>
      <c r="G325">
        <v>180</v>
      </c>
      <c r="H325">
        <v>45</v>
      </c>
      <c r="I325">
        <v>1</v>
      </c>
      <c r="J325">
        <v>8</v>
      </c>
      <c r="K325">
        <v>0</v>
      </c>
      <c r="L325">
        <v>0</v>
      </c>
      <c r="M325">
        <v>1</v>
      </c>
      <c r="N325">
        <v>0</v>
      </c>
      <c r="O325"/>
      <c r="P325">
        <v>2</v>
      </c>
      <c r="Q325">
        <v>8</v>
      </c>
      <c r="R325">
        <v>19</v>
      </c>
      <c r="S325">
        <v>65</v>
      </c>
    </row>
    <row r="326" spans="1:19" x14ac:dyDescent="0.35">
      <c r="A326" t="s">
        <v>1791</v>
      </c>
      <c r="B326" t="s">
        <v>885</v>
      </c>
      <c r="C326" t="s">
        <v>1792</v>
      </c>
      <c r="D326" t="s">
        <v>886</v>
      </c>
      <c r="E326" t="s">
        <v>23</v>
      </c>
      <c r="F326" t="s">
        <v>34</v>
      </c>
      <c r="G326">
        <v>180</v>
      </c>
      <c r="H326">
        <v>47</v>
      </c>
      <c r="I326">
        <v>0</v>
      </c>
      <c r="J326">
        <v>1</v>
      </c>
      <c r="K326">
        <v>0</v>
      </c>
      <c r="L326">
        <v>0</v>
      </c>
      <c r="M326">
        <v>1</v>
      </c>
      <c r="N326">
        <v>0</v>
      </c>
      <c r="O326"/>
      <c r="P326">
        <v>0</v>
      </c>
      <c r="Q326">
        <v>1</v>
      </c>
      <c r="R326">
        <v>3</v>
      </c>
      <c r="S326">
        <v>50</v>
      </c>
    </row>
    <row r="327" spans="1:19" x14ac:dyDescent="0.35">
      <c r="A327" t="s">
        <v>1791</v>
      </c>
      <c r="B327" t="s">
        <v>1122</v>
      </c>
      <c r="C327" t="s">
        <v>1792</v>
      </c>
      <c r="D327" t="s">
        <v>1123</v>
      </c>
      <c r="E327" t="s">
        <v>23</v>
      </c>
      <c r="F327" t="s">
        <v>34</v>
      </c>
      <c r="G327">
        <v>180</v>
      </c>
      <c r="H327">
        <v>40</v>
      </c>
      <c r="I327">
        <v>1</v>
      </c>
      <c r="J327">
        <v>2</v>
      </c>
      <c r="K327">
        <v>0</v>
      </c>
      <c r="L327">
        <v>0</v>
      </c>
      <c r="M327">
        <v>1</v>
      </c>
      <c r="N327">
        <v>0</v>
      </c>
      <c r="O327"/>
      <c r="P327">
        <v>2</v>
      </c>
      <c r="Q327">
        <v>4</v>
      </c>
      <c r="R327">
        <v>9</v>
      </c>
      <c r="S327">
        <v>50</v>
      </c>
    </row>
    <row r="328" spans="1:19" x14ac:dyDescent="0.35">
      <c r="A328" t="s">
        <v>1791</v>
      </c>
      <c r="B328" t="s">
        <v>891</v>
      </c>
      <c r="C328" t="s">
        <v>1792</v>
      </c>
      <c r="D328" t="s">
        <v>892</v>
      </c>
      <c r="E328" t="s">
        <v>893</v>
      </c>
      <c r="F328" t="s">
        <v>894</v>
      </c>
      <c r="G328">
        <v>300</v>
      </c>
      <c r="H328">
        <v>130</v>
      </c>
      <c r="I328">
        <v>1</v>
      </c>
      <c r="J328">
        <v>4</v>
      </c>
      <c r="K328">
        <v>0</v>
      </c>
      <c r="L328">
        <v>0</v>
      </c>
      <c r="M328">
        <v>4</v>
      </c>
      <c r="N328">
        <v>1</v>
      </c>
      <c r="O328"/>
      <c r="P328">
        <v>1</v>
      </c>
      <c r="Q328">
        <v>6</v>
      </c>
      <c r="R328">
        <v>16</v>
      </c>
      <c r="S328">
        <v>147</v>
      </c>
    </row>
    <row r="329" spans="1:19" x14ac:dyDescent="0.35">
      <c r="A329" t="s">
        <v>1793</v>
      </c>
      <c r="B329" t="s">
        <v>161</v>
      </c>
      <c r="C329" t="s">
        <v>1794</v>
      </c>
      <c r="D329" t="s">
        <v>163</v>
      </c>
      <c r="E329" t="s">
        <v>23</v>
      </c>
      <c r="F329" t="s">
        <v>34</v>
      </c>
      <c r="G329">
        <v>180</v>
      </c>
      <c r="H329">
        <v>39</v>
      </c>
      <c r="I329">
        <v>0</v>
      </c>
      <c r="J329">
        <v>5</v>
      </c>
      <c r="K329">
        <v>0</v>
      </c>
      <c r="L329">
        <v>0</v>
      </c>
      <c r="M329">
        <v>3</v>
      </c>
      <c r="N329">
        <v>0</v>
      </c>
      <c r="O329"/>
      <c r="P329">
        <v>1</v>
      </c>
      <c r="Q329">
        <v>2</v>
      </c>
      <c r="R329">
        <v>11</v>
      </c>
      <c r="S329">
        <v>50</v>
      </c>
    </row>
    <row r="330" spans="1:19" x14ac:dyDescent="0.35">
      <c r="A330" t="s">
        <v>1793</v>
      </c>
      <c r="B330" t="s">
        <v>605</v>
      </c>
      <c r="C330" t="s">
        <v>1794</v>
      </c>
      <c r="D330" t="s">
        <v>606</v>
      </c>
      <c r="E330" t="s">
        <v>23</v>
      </c>
      <c r="F330" t="s">
        <v>34</v>
      </c>
      <c r="G330">
        <v>180</v>
      </c>
      <c r="H330">
        <v>30</v>
      </c>
      <c r="I330">
        <v>1</v>
      </c>
      <c r="J330">
        <v>1</v>
      </c>
      <c r="K330">
        <v>1</v>
      </c>
      <c r="L330">
        <v>1</v>
      </c>
      <c r="M330">
        <v>1</v>
      </c>
      <c r="N330">
        <v>1</v>
      </c>
      <c r="O330"/>
      <c r="P330">
        <v>1</v>
      </c>
      <c r="Q330">
        <v>3</v>
      </c>
      <c r="R330">
        <v>9</v>
      </c>
      <c r="S330">
        <v>40</v>
      </c>
    </row>
    <row r="331" spans="1:19" x14ac:dyDescent="0.35">
      <c r="A331" t="s">
        <v>1793</v>
      </c>
      <c r="B331" t="s">
        <v>168</v>
      </c>
      <c r="C331" t="s">
        <v>1794</v>
      </c>
      <c r="D331" t="s">
        <v>169</v>
      </c>
      <c r="E331" t="s">
        <v>23</v>
      </c>
      <c r="F331" t="s">
        <v>34</v>
      </c>
      <c r="G331">
        <v>180</v>
      </c>
      <c r="H331">
        <v>18</v>
      </c>
      <c r="I331">
        <v>1</v>
      </c>
      <c r="J331">
        <v>3</v>
      </c>
      <c r="K331">
        <v>0</v>
      </c>
      <c r="L331">
        <v>0</v>
      </c>
      <c r="M331">
        <v>2</v>
      </c>
      <c r="N331">
        <v>2</v>
      </c>
      <c r="O331"/>
      <c r="P331">
        <v>1</v>
      </c>
      <c r="Q331">
        <v>3</v>
      </c>
      <c r="R331">
        <v>11</v>
      </c>
      <c r="S331">
        <v>30</v>
      </c>
    </row>
    <row r="332" spans="1:19" x14ac:dyDescent="0.35">
      <c r="A332" t="s">
        <v>1793</v>
      </c>
      <c r="B332" t="s">
        <v>1795</v>
      </c>
      <c r="C332" t="s">
        <v>1794</v>
      </c>
      <c r="D332" t="s">
        <v>1796</v>
      </c>
      <c r="E332" t="s">
        <v>23</v>
      </c>
      <c r="F332" t="s">
        <v>34</v>
      </c>
      <c r="G332">
        <v>180</v>
      </c>
      <c r="H332">
        <v>18</v>
      </c>
      <c r="I332">
        <v>1</v>
      </c>
      <c r="J332">
        <v>3</v>
      </c>
      <c r="K332">
        <v>0</v>
      </c>
      <c r="L332">
        <v>0</v>
      </c>
      <c r="M332">
        <v>2</v>
      </c>
      <c r="N332">
        <v>2</v>
      </c>
      <c r="O332"/>
      <c r="P332">
        <v>1</v>
      </c>
      <c r="Q332">
        <v>1</v>
      </c>
      <c r="R332">
        <v>9</v>
      </c>
      <c r="S332">
        <v>28</v>
      </c>
    </row>
    <row r="333" spans="1:19" x14ac:dyDescent="0.35">
      <c r="A333" t="s">
        <v>1793</v>
      </c>
      <c r="B333" t="s">
        <v>172</v>
      </c>
      <c r="C333" t="s">
        <v>1794</v>
      </c>
      <c r="D333" t="s">
        <v>173</v>
      </c>
      <c r="E333" t="s">
        <v>23</v>
      </c>
      <c r="F333" t="s">
        <v>145</v>
      </c>
      <c r="G333">
        <v>180</v>
      </c>
      <c r="H333">
        <v>18</v>
      </c>
      <c r="I333">
        <v>1</v>
      </c>
      <c r="J333">
        <v>2</v>
      </c>
      <c r="K333">
        <v>0</v>
      </c>
      <c r="L333">
        <v>0</v>
      </c>
      <c r="M333">
        <v>2</v>
      </c>
      <c r="N333">
        <v>2</v>
      </c>
      <c r="O333"/>
      <c r="P333">
        <v>2</v>
      </c>
      <c r="Q333">
        <v>3</v>
      </c>
      <c r="R333">
        <v>11</v>
      </c>
      <c r="S333">
        <v>30</v>
      </c>
    </row>
    <row r="334" spans="1:19" x14ac:dyDescent="0.35">
      <c r="A334" t="s">
        <v>1793</v>
      </c>
      <c r="B334" t="s">
        <v>176</v>
      </c>
      <c r="C334" t="s">
        <v>1794</v>
      </c>
      <c r="D334" t="s">
        <v>177</v>
      </c>
      <c r="E334" t="s">
        <v>23</v>
      </c>
      <c r="F334" t="s">
        <v>34</v>
      </c>
      <c r="G334">
        <v>180</v>
      </c>
      <c r="H334">
        <v>55</v>
      </c>
      <c r="I334">
        <v>0</v>
      </c>
      <c r="J334">
        <v>1</v>
      </c>
      <c r="K334">
        <v>0</v>
      </c>
      <c r="L334">
        <v>0</v>
      </c>
      <c r="M334">
        <v>1</v>
      </c>
      <c r="N334">
        <v>0</v>
      </c>
      <c r="O334"/>
      <c r="P334">
        <v>1</v>
      </c>
      <c r="Q334">
        <v>2</v>
      </c>
      <c r="R334">
        <v>5</v>
      </c>
      <c r="S334">
        <v>60</v>
      </c>
    </row>
    <row r="335" spans="1:19" x14ac:dyDescent="0.35">
      <c r="A335" t="s">
        <v>1793</v>
      </c>
      <c r="B335" t="s">
        <v>891</v>
      </c>
      <c r="C335" t="s">
        <v>1794</v>
      </c>
      <c r="D335" t="s">
        <v>892</v>
      </c>
      <c r="E335" t="s">
        <v>893</v>
      </c>
      <c r="F335" t="s">
        <v>894</v>
      </c>
      <c r="G335">
        <v>300</v>
      </c>
      <c r="H335">
        <v>28</v>
      </c>
      <c r="I335">
        <v>0</v>
      </c>
      <c r="J335">
        <v>1</v>
      </c>
      <c r="K335">
        <v>0</v>
      </c>
      <c r="L335">
        <v>0</v>
      </c>
      <c r="M335">
        <v>0</v>
      </c>
      <c r="N335">
        <v>0</v>
      </c>
      <c r="O335"/>
      <c r="P335">
        <v>0</v>
      </c>
      <c r="Q335">
        <v>1</v>
      </c>
      <c r="R335">
        <v>2</v>
      </c>
      <c r="S335">
        <v>30</v>
      </c>
    </row>
    <row r="336" spans="1:19" x14ac:dyDescent="0.35">
      <c r="A336" t="s">
        <v>1797</v>
      </c>
      <c r="B336" t="s">
        <v>1798</v>
      </c>
      <c r="C336" t="s">
        <v>1799</v>
      </c>
      <c r="D336" t="s">
        <v>1800</v>
      </c>
      <c r="E336" t="s">
        <v>23</v>
      </c>
      <c r="F336" t="s">
        <v>34</v>
      </c>
      <c r="G336">
        <v>180</v>
      </c>
      <c r="H336">
        <v>32</v>
      </c>
      <c r="I336"/>
      <c r="J336">
        <v>2</v>
      </c>
      <c r="K336">
        <v>1</v>
      </c>
      <c r="L336">
        <v>1</v>
      </c>
      <c r="M336">
        <v>1</v>
      </c>
      <c r="N336">
        <v>1</v>
      </c>
      <c r="O336"/>
      <c r="P336">
        <v>1</v>
      </c>
      <c r="Q336">
        <v>1</v>
      </c>
      <c r="R336">
        <v>8</v>
      </c>
      <c r="S336">
        <v>40</v>
      </c>
    </row>
    <row r="337" spans="1:19" x14ac:dyDescent="0.35">
      <c r="A337" t="s">
        <v>1797</v>
      </c>
      <c r="B337" t="s">
        <v>980</v>
      </c>
      <c r="C337" t="s">
        <v>1799</v>
      </c>
      <c r="D337" t="s">
        <v>982</v>
      </c>
      <c r="E337" t="s">
        <v>23</v>
      </c>
      <c r="F337" t="s">
        <v>34</v>
      </c>
      <c r="G337">
        <v>180</v>
      </c>
      <c r="H337">
        <v>22</v>
      </c>
      <c r="I337"/>
      <c r="J337">
        <v>2</v>
      </c>
      <c r="K337">
        <v>1</v>
      </c>
      <c r="L337">
        <v>1</v>
      </c>
      <c r="M337">
        <v>1</v>
      </c>
      <c r="N337">
        <v>1</v>
      </c>
      <c r="O337"/>
      <c r="P337">
        <v>1</v>
      </c>
      <c r="Q337">
        <v>1</v>
      </c>
      <c r="R337">
        <v>8</v>
      </c>
      <c r="S337">
        <v>30</v>
      </c>
    </row>
    <row r="338" spans="1:19" x14ac:dyDescent="0.35">
      <c r="A338" t="s">
        <v>1797</v>
      </c>
      <c r="B338" t="s">
        <v>1801</v>
      </c>
      <c r="C338" t="s">
        <v>1799</v>
      </c>
      <c r="D338" t="s">
        <v>1802</v>
      </c>
      <c r="E338" t="s">
        <v>23</v>
      </c>
      <c r="F338" t="s">
        <v>34</v>
      </c>
      <c r="G338">
        <v>180</v>
      </c>
      <c r="H338">
        <v>18</v>
      </c>
      <c r="I338"/>
      <c r="J338">
        <v>1</v>
      </c>
      <c r="K338">
        <v>1</v>
      </c>
      <c r="L338">
        <v>1</v>
      </c>
      <c r="M338">
        <v>1</v>
      </c>
      <c r="N338">
        <v>1</v>
      </c>
      <c r="O338"/>
      <c r="P338">
        <v>1</v>
      </c>
      <c r="Q338">
        <v>1</v>
      </c>
      <c r="R338">
        <v>7</v>
      </c>
      <c r="S338">
        <v>25</v>
      </c>
    </row>
    <row r="339" spans="1:19" x14ac:dyDescent="0.35">
      <c r="A339" t="s">
        <v>1797</v>
      </c>
      <c r="B339" t="s">
        <v>932</v>
      </c>
      <c r="C339" t="s">
        <v>1799</v>
      </c>
      <c r="D339" t="s">
        <v>934</v>
      </c>
      <c r="E339" t="s">
        <v>23</v>
      </c>
      <c r="F339" t="s">
        <v>34</v>
      </c>
      <c r="G339">
        <v>180</v>
      </c>
      <c r="H339">
        <v>38</v>
      </c>
      <c r="I339"/>
      <c r="J339">
        <v>1</v>
      </c>
      <c r="K339">
        <v>1</v>
      </c>
      <c r="L339">
        <v>1</v>
      </c>
      <c r="M339">
        <v>1</v>
      </c>
      <c r="N339">
        <v>1</v>
      </c>
      <c r="O339"/>
      <c r="P339">
        <v>1</v>
      </c>
      <c r="Q339">
        <v>1</v>
      </c>
      <c r="R339">
        <v>7</v>
      </c>
      <c r="S339">
        <v>45</v>
      </c>
    </row>
    <row r="340" spans="1:19" x14ac:dyDescent="0.35">
      <c r="A340" t="s">
        <v>1797</v>
      </c>
      <c r="B340" t="s">
        <v>1803</v>
      </c>
      <c r="C340" t="s">
        <v>1799</v>
      </c>
      <c r="D340" t="s">
        <v>1804</v>
      </c>
      <c r="E340" t="s">
        <v>23</v>
      </c>
      <c r="F340" t="s">
        <v>145</v>
      </c>
      <c r="G340">
        <v>180</v>
      </c>
      <c r="H340">
        <v>13</v>
      </c>
      <c r="I340"/>
      <c r="J340">
        <v>1</v>
      </c>
      <c r="K340">
        <v>1</v>
      </c>
      <c r="L340">
        <v>1</v>
      </c>
      <c r="M340">
        <v>1</v>
      </c>
      <c r="N340">
        <v>1</v>
      </c>
      <c r="O340"/>
      <c r="P340">
        <v>1</v>
      </c>
      <c r="Q340">
        <v>1</v>
      </c>
      <c r="R340">
        <v>7</v>
      </c>
      <c r="S340">
        <v>20</v>
      </c>
    </row>
    <row r="341" spans="1:19" x14ac:dyDescent="0.35">
      <c r="A341" t="s">
        <v>1797</v>
      </c>
      <c r="B341" t="s">
        <v>971</v>
      </c>
      <c r="C341" t="s">
        <v>1799</v>
      </c>
      <c r="D341" t="s">
        <v>972</v>
      </c>
      <c r="E341" t="s">
        <v>23</v>
      </c>
      <c r="F341" t="s">
        <v>34</v>
      </c>
      <c r="G341">
        <v>180</v>
      </c>
      <c r="H341">
        <v>18</v>
      </c>
      <c r="I341"/>
      <c r="J341">
        <v>1</v>
      </c>
      <c r="K341">
        <v>1</v>
      </c>
      <c r="L341">
        <v>1</v>
      </c>
      <c r="M341">
        <v>1</v>
      </c>
      <c r="N341">
        <v>1</v>
      </c>
      <c r="O341"/>
      <c r="P341">
        <v>1</v>
      </c>
      <c r="Q341">
        <v>1</v>
      </c>
      <c r="R341">
        <v>7</v>
      </c>
      <c r="S341">
        <v>25</v>
      </c>
    </row>
    <row r="342" spans="1:19" x14ac:dyDescent="0.35">
      <c r="A342" t="s">
        <v>1797</v>
      </c>
      <c r="B342" t="s">
        <v>285</v>
      </c>
      <c r="C342" t="s">
        <v>1799</v>
      </c>
      <c r="D342" t="s">
        <v>286</v>
      </c>
      <c r="E342" t="s">
        <v>23</v>
      </c>
      <c r="F342" t="s">
        <v>34</v>
      </c>
      <c r="G342">
        <v>180</v>
      </c>
      <c r="H342">
        <v>33</v>
      </c>
      <c r="I342"/>
      <c r="J342">
        <v>1</v>
      </c>
      <c r="K342">
        <v>1</v>
      </c>
      <c r="L342">
        <v>1</v>
      </c>
      <c r="M342">
        <v>1</v>
      </c>
      <c r="N342">
        <v>1</v>
      </c>
      <c r="O342"/>
      <c r="P342">
        <v>1</v>
      </c>
      <c r="Q342">
        <v>1</v>
      </c>
      <c r="R342">
        <v>7</v>
      </c>
      <c r="S342">
        <v>40</v>
      </c>
    </row>
    <row r="343" spans="1:19" x14ac:dyDescent="0.35">
      <c r="A343" t="s">
        <v>1797</v>
      </c>
      <c r="B343" t="s">
        <v>871</v>
      </c>
      <c r="C343" t="s">
        <v>1799</v>
      </c>
      <c r="D343" t="s">
        <v>872</v>
      </c>
      <c r="E343" t="s">
        <v>23</v>
      </c>
      <c r="F343" t="s">
        <v>145</v>
      </c>
      <c r="G343">
        <v>180</v>
      </c>
      <c r="H343">
        <v>35</v>
      </c>
      <c r="I343"/>
      <c r="J343">
        <v>5</v>
      </c>
      <c r="K343">
        <v>1</v>
      </c>
      <c r="L343">
        <v>1</v>
      </c>
      <c r="M343">
        <v>1</v>
      </c>
      <c r="N343">
        <v>3</v>
      </c>
      <c r="O343"/>
      <c r="P343">
        <v>2</v>
      </c>
      <c r="Q343">
        <v>2</v>
      </c>
      <c r="R343">
        <v>15</v>
      </c>
      <c r="S343">
        <v>50</v>
      </c>
    </row>
    <row r="344" spans="1:19" x14ac:dyDescent="0.35">
      <c r="A344" t="s">
        <v>1797</v>
      </c>
      <c r="B344" t="s">
        <v>1805</v>
      </c>
      <c r="C344" t="s">
        <v>1799</v>
      </c>
      <c r="D344" t="s">
        <v>1806</v>
      </c>
      <c r="E344" t="s">
        <v>23</v>
      </c>
      <c r="F344" t="s">
        <v>34</v>
      </c>
      <c r="G344">
        <v>180</v>
      </c>
      <c r="H344">
        <v>25</v>
      </c>
      <c r="I344"/>
      <c r="J344">
        <v>4</v>
      </c>
      <c r="K344">
        <v>1</v>
      </c>
      <c r="L344">
        <v>1</v>
      </c>
      <c r="M344">
        <v>1</v>
      </c>
      <c r="N344">
        <v>1</v>
      </c>
      <c r="O344"/>
      <c r="P344">
        <v>1</v>
      </c>
      <c r="Q344">
        <v>1</v>
      </c>
      <c r="R344">
        <v>10</v>
      </c>
      <c r="S344">
        <v>35</v>
      </c>
    </row>
    <row r="345" spans="1:19" x14ac:dyDescent="0.35">
      <c r="A345" t="s">
        <v>1797</v>
      </c>
      <c r="B345" t="s">
        <v>1070</v>
      </c>
      <c r="C345" t="s">
        <v>1799</v>
      </c>
      <c r="D345" t="s">
        <v>1071</v>
      </c>
      <c r="E345" t="s">
        <v>23</v>
      </c>
      <c r="F345" t="s">
        <v>34</v>
      </c>
      <c r="G345">
        <v>180</v>
      </c>
      <c r="H345">
        <v>40</v>
      </c>
      <c r="I345"/>
      <c r="J345">
        <v>4</v>
      </c>
      <c r="K345">
        <v>1</v>
      </c>
      <c r="L345">
        <v>1</v>
      </c>
      <c r="M345">
        <v>1</v>
      </c>
      <c r="N345">
        <v>1</v>
      </c>
      <c r="O345"/>
      <c r="P345">
        <v>1</v>
      </c>
      <c r="Q345">
        <v>1</v>
      </c>
      <c r="R345">
        <v>10</v>
      </c>
      <c r="S345">
        <v>50</v>
      </c>
    </row>
    <row r="346" spans="1:19" x14ac:dyDescent="0.35">
      <c r="A346" t="s">
        <v>1797</v>
      </c>
      <c r="B346" t="s">
        <v>956</v>
      </c>
      <c r="C346" t="s">
        <v>1799</v>
      </c>
      <c r="D346" t="s">
        <v>958</v>
      </c>
      <c r="E346" t="s">
        <v>23</v>
      </c>
      <c r="F346" t="s">
        <v>34</v>
      </c>
      <c r="G346">
        <v>180</v>
      </c>
      <c r="H346">
        <v>68</v>
      </c>
      <c r="I346"/>
      <c r="J346">
        <v>1</v>
      </c>
      <c r="K346">
        <v>1</v>
      </c>
      <c r="L346">
        <v>1</v>
      </c>
      <c r="M346">
        <v>1</v>
      </c>
      <c r="N346">
        <v>1</v>
      </c>
      <c r="O346"/>
      <c r="P346">
        <v>1</v>
      </c>
      <c r="Q346">
        <v>1</v>
      </c>
      <c r="R346">
        <v>7</v>
      </c>
      <c r="S346">
        <v>75</v>
      </c>
    </row>
    <row r="347" spans="1:19" x14ac:dyDescent="0.35">
      <c r="A347" t="s">
        <v>1797</v>
      </c>
      <c r="B347" t="s">
        <v>1807</v>
      </c>
      <c r="C347" t="s">
        <v>1799</v>
      </c>
      <c r="D347" t="s">
        <v>1808</v>
      </c>
      <c r="E347" t="s">
        <v>23</v>
      </c>
      <c r="F347" t="s">
        <v>34</v>
      </c>
      <c r="G347">
        <v>180</v>
      </c>
      <c r="H347">
        <v>18</v>
      </c>
      <c r="I347"/>
      <c r="J347">
        <v>1</v>
      </c>
      <c r="K347">
        <v>1</v>
      </c>
      <c r="L347">
        <v>1</v>
      </c>
      <c r="M347">
        <v>1</v>
      </c>
      <c r="N347">
        <v>1</v>
      </c>
      <c r="O347"/>
      <c r="P347">
        <v>1</v>
      </c>
      <c r="Q347">
        <v>1</v>
      </c>
      <c r="R347">
        <v>7</v>
      </c>
      <c r="S347">
        <v>25</v>
      </c>
    </row>
    <row r="348" spans="1:19" x14ac:dyDescent="0.35">
      <c r="A348" t="s">
        <v>1797</v>
      </c>
      <c r="B348" t="s">
        <v>1251</v>
      </c>
      <c r="C348" t="s">
        <v>1799</v>
      </c>
      <c r="D348" t="s">
        <v>1253</v>
      </c>
      <c r="E348" t="s">
        <v>23</v>
      </c>
      <c r="F348" t="s">
        <v>25</v>
      </c>
      <c r="G348">
        <v>240</v>
      </c>
      <c r="H348">
        <v>50</v>
      </c>
      <c r="I348"/>
      <c r="J348">
        <v>4</v>
      </c>
      <c r="K348">
        <v>1</v>
      </c>
      <c r="L348">
        <v>1</v>
      </c>
      <c r="M348">
        <v>1</v>
      </c>
      <c r="N348">
        <v>1</v>
      </c>
      <c r="O348"/>
      <c r="P348">
        <v>1</v>
      </c>
      <c r="Q348">
        <v>1</v>
      </c>
      <c r="R348">
        <v>10</v>
      </c>
      <c r="S348">
        <v>60</v>
      </c>
    </row>
    <row r="349" spans="1:19" x14ac:dyDescent="0.35">
      <c r="A349" t="s">
        <v>1797</v>
      </c>
      <c r="B349" t="s">
        <v>1809</v>
      </c>
      <c r="C349" t="s">
        <v>1799</v>
      </c>
      <c r="D349" t="s">
        <v>1810</v>
      </c>
      <c r="E349" t="s">
        <v>23</v>
      </c>
      <c r="F349" t="s">
        <v>34</v>
      </c>
      <c r="G349">
        <v>180</v>
      </c>
      <c r="H349">
        <v>70</v>
      </c>
      <c r="I349"/>
      <c r="J349">
        <v>4</v>
      </c>
      <c r="K349">
        <v>1</v>
      </c>
      <c r="L349">
        <v>1</v>
      </c>
      <c r="M349">
        <v>1</v>
      </c>
      <c r="N349">
        <v>1</v>
      </c>
      <c r="O349"/>
      <c r="P349">
        <v>1</v>
      </c>
      <c r="Q349">
        <v>1</v>
      </c>
      <c r="R349">
        <v>10</v>
      </c>
      <c r="S349">
        <v>80</v>
      </c>
    </row>
    <row r="350" spans="1:19" x14ac:dyDescent="0.35">
      <c r="A350" t="s">
        <v>1797</v>
      </c>
      <c r="B350" t="s">
        <v>1721</v>
      </c>
      <c r="C350" t="s">
        <v>1799</v>
      </c>
      <c r="D350" t="s">
        <v>1722</v>
      </c>
      <c r="E350" t="s">
        <v>23</v>
      </c>
      <c r="F350" t="s">
        <v>34</v>
      </c>
      <c r="G350">
        <v>180</v>
      </c>
      <c r="H350">
        <v>10</v>
      </c>
      <c r="I350"/>
      <c r="J350">
        <v>1</v>
      </c>
      <c r="K350">
        <v>1</v>
      </c>
      <c r="L350">
        <v>1</v>
      </c>
      <c r="M350">
        <v>1</v>
      </c>
      <c r="N350">
        <v>1</v>
      </c>
      <c r="O350"/>
      <c r="P350">
        <v>1</v>
      </c>
      <c r="Q350">
        <v>1</v>
      </c>
      <c r="R350">
        <v>7</v>
      </c>
      <c r="S350">
        <v>17</v>
      </c>
    </row>
    <row r="351" spans="1:19" x14ac:dyDescent="0.35">
      <c r="A351" t="s">
        <v>1797</v>
      </c>
      <c r="B351" t="s">
        <v>1811</v>
      </c>
      <c r="C351" t="s">
        <v>1799</v>
      </c>
      <c r="D351" t="s">
        <v>1812</v>
      </c>
      <c r="E351" t="s">
        <v>23</v>
      </c>
      <c r="F351" t="s">
        <v>34</v>
      </c>
      <c r="G351">
        <v>180</v>
      </c>
      <c r="H351">
        <v>160</v>
      </c>
      <c r="I351"/>
      <c r="J351">
        <v>7</v>
      </c>
      <c r="K351">
        <v>1</v>
      </c>
      <c r="L351">
        <v>1</v>
      </c>
      <c r="M351">
        <v>1</v>
      </c>
      <c r="N351">
        <v>1</v>
      </c>
      <c r="O351"/>
      <c r="P351">
        <v>3</v>
      </c>
      <c r="Q351">
        <v>1</v>
      </c>
      <c r="R351">
        <v>15</v>
      </c>
      <c r="S351">
        <v>175</v>
      </c>
    </row>
    <row r="352" spans="1:19" x14ac:dyDescent="0.35">
      <c r="A352" t="s">
        <v>1797</v>
      </c>
      <c r="B352" t="s">
        <v>1813</v>
      </c>
      <c r="C352" t="s">
        <v>1799</v>
      </c>
      <c r="D352" t="s">
        <v>1814</v>
      </c>
      <c r="E352" t="s">
        <v>23</v>
      </c>
      <c r="F352" t="s">
        <v>34</v>
      </c>
      <c r="G352">
        <v>180</v>
      </c>
      <c r="H352">
        <v>55</v>
      </c>
      <c r="I352"/>
      <c r="J352">
        <v>4</v>
      </c>
      <c r="K352">
        <v>1</v>
      </c>
      <c r="L352">
        <v>1</v>
      </c>
      <c r="M352">
        <v>1</v>
      </c>
      <c r="N352">
        <v>1</v>
      </c>
      <c r="O352"/>
      <c r="P352">
        <v>1</v>
      </c>
      <c r="Q352">
        <v>1</v>
      </c>
      <c r="R352">
        <v>10</v>
      </c>
      <c r="S352">
        <v>65</v>
      </c>
    </row>
    <row r="353" spans="1:19" x14ac:dyDescent="0.35">
      <c r="A353" t="s">
        <v>1797</v>
      </c>
      <c r="B353" t="s">
        <v>1815</v>
      </c>
      <c r="C353" t="s">
        <v>1799</v>
      </c>
      <c r="D353" t="s">
        <v>1816</v>
      </c>
      <c r="E353" t="s">
        <v>23</v>
      </c>
      <c r="F353" t="s">
        <v>34</v>
      </c>
      <c r="G353">
        <v>180</v>
      </c>
      <c r="H353">
        <v>70</v>
      </c>
      <c r="I353"/>
      <c r="J353">
        <v>10</v>
      </c>
      <c r="K353">
        <v>1</v>
      </c>
      <c r="L353">
        <v>1</v>
      </c>
      <c r="M353">
        <v>1</v>
      </c>
      <c r="N353">
        <v>2</v>
      </c>
      <c r="O353"/>
      <c r="P353">
        <v>3</v>
      </c>
      <c r="Q353">
        <v>2</v>
      </c>
      <c r="R353">
        <v>20</v>
      </c>
      <c r="S353">
        <v>90</v>
      </c>
    </row>
    <row r="354" spans="1:19" x14ac:dyDescent="0.35">
      <c r="A354" t="s">
        <v>1797</v>
      </c>
      <c r="B354" t="s">
        <v>1427</v>
      </c>
      <c r="C354" t="s">
        <v>1799</v>
      </c>
      <c r="D354" t="s">
        <v>1429</v>
      </c>
      <c r="E354" t="s">
        <v>23</v>
      </c>
      <c r="F354" t="s">
        <v>34</v>
      </c>
      <c r="G354">
        <v>180</v>
      </c>
      <c r="H354">
        <v>28</v>
      </c>
      <c r="I354"/>
      <c r="J354">
        <v>1</v>
      </c>
      <c r="K354">
        <v>0</v>
      </c>
      <c r="L354">
        <v>0</v>
      </c>
      <c r="M354">
        <v>1</v>
      </c>
      <c r="N354">
        <v>0</v>
      </c>
      <c r="O354"/>
      <c r="P354">
        <v>0</v>
      </c>
      <c r="Q354">
        <v>0</v>
      </c>
      <c r="R354">
        <v>2</v>
      </c>
      <c r="S354">
        <v>30</v>
      </c>
    </row>
    <row r="355" spans="1:19" x14ac:dyDescent="0.35">
      <c r="A355" t="s">
        <v>1797</v>
      </c>
      <c r="B355" t="s">
        <v>1817</v>
      </c>
      <c r="C355" t="s">
        <v>1799</v>
      </c>
      <c r="D355" t="s">
        <v>1818</v>
      </c>
      <c r="E355" t="s">
        <v>23</v>
      </c>
      <c r="F355" t="s">
        <v>34</v>
      </c>
      <c r="G355">
        <v>180</v>
      </c>
      <c r="H355">
        <v>18</v>
      </c>
      <c r="I355"/>
      <c r="J355">
        <v>1</v>
      </c>
      <c r="K355">
        <v>1</v>
      </c>
      <c r="L355">
        <v>1</v>
      </c>
      <c r="M355">
        <v>1</v>
      </c>
      <c r="N355">
        <v>1</v>
      </c>
      <c r="O355"/>
      <c r="P355">
        <v>1</v>
      </c>
      <c r="Q355">
        <v>1</v>
      </c>
      <c r="R355">
        <v>7</v>
      </c>
      <c r="S355">
        <v>25</v>
      </c>
    </row>
    <row r="356" spans="1:19" x14ac:dyDescent="0.35">
      <c r="A356" t="s">
        <v>1797</v>
      </c>
      <c r="B356" t="s">
        <v>573</v>
      </c>
      <c r="C356" t="s">
        <v>1799</v>
      </c>
      <c r="D356" t="s">
        <v>574</v>
      </c>
      <c r="E356" t="s">
        <v>23</v>
      </c>
      <c r="F356" t="s">
        <v>34</v>
      </c>
      <c r="G356">
        <v>180</v>
      </c>
      <c r="H356">
        <v>45</v>
      </c>
      <c r="I356"/>
      <c r="J356">
        <v>4</v>
      </c>
      <c r="K356">
        <v>1</v>
      </c>
      <c r="L356">
        <v>1</v>
      </c>
      <c r="M356">
        <v>1</v>
      </c>
      <c r="N356">
        <v>1</v>
      </c>
      <c r="O356"/>
      <c r="P356">
        <v>1</v>
      </c>
      <c r="Q356">
        <v>1</v>
      </c>
      <c r="R356">
        <v>10</v>
      </c>
      <c r="S356">
        <v>55</v>
      </c>
    </row>
    <row r="357" spans="1:19" x14ac:dyDescent="0.35">
      <c r="A357" t="s">
        <v>1797</v>
      </c>
      <c r="B357" t="s">
        <v>1819</v>
      </c>
      <c r="C357" t="s">
        <v>1799</v>
      </c>
      <c r="D357" t="s">
        <v>1820</v>
      </c>
      <c r="E357" t="s">
        <v>23</v>
      </c>
      <c r="F357" t="s">
        <v>145</v>
      </c>
      <c r="G357">
        <v>180</v>
      </c>
      <c r="H357">
        <v>35</v>
      </c>
      <c r="I357"/>
      <c r="J357">
        <v>1</v>
      </c>
      <c r="K357">
        <v>0</v>
      </c>
      <c r="L357"/>
      <c r="M357">
        <v>1</v>
      </c>
      <c r="N357">
        <v>1</v>
      </c>
      <c r="O357"/>
      <c r="P357">
        <v>1</v>
      </c>
      <c r="Q357">
        <v>0</v>
      </c>
      <c r="R357">
        <v>4</v>
      </c>
      <c r="S357">
        <v>39</v>
      </c>
    </row>
    <row r="358" spans="1:19" x14ac:dyDescent="0.35">
      <c r="A358" t="s">
        <v>1797</v>
      </c>
      <c r="B358" t="s">
        <v>1118</v>
      </c>
      <c r="C358" t="s">
        <v>1799</v>
      </c>
      <c r="D358" t="s">
        <v>1119</v>
      </c>
      <c r="E358" t="s">
        <v>23</v>
      </c>
      <c r="F358" t="s">
        <v>25</v>
      </c>
      <c r="G358">
        <v>240</v>
      </c>
      <c r="H358">
        <v>200</v>
      </c>
      <c r="I358"/>
      <c r="J358">
        <v>20</v>
      </c>
      <c r="K358">
        <v>1</v>
      </c>
      <c r="L358">
        <v>1</v>
      </c>
      <c r="M358">
        <v>1</v>
      </c>
      <c r="N358">
        <v>6</v>
      </c>
      <c r="O358"/>
      <c r="P358">
        <v>10</v>
      </c>
      <c r="Q358">
        <v>1</v>
      </c>
      <c r="R358">
        <v>40</v>
      </c>
      <c r="S358">
        <v>240</v>
      </c>
    </row>
    <row r="359" spans="1:19" x14ac:dyDescent="0.35">
      <c r="A359" t="s">
        <v>1797</v>
      </c>
      <c r="B359" t="s">
        <v>877</v>
      </c>
      <c r="C359" t="s">
        <v>1799</v>
      </c>
      <c r="D359" t="s">
        <v>878</v>
      </c>
      <c r="E359" t="s">
        <v>23</v>
      </c>
      <c r="F359" t="s">
        <v>34</v>
      </c>
      <c r="G359">
        <v>180</v>
      </c>
      <c r="H359">
        <v>30</v>
      </c>
      <c r="I359"/>
      <c r="J359">
        <v>4</v>
      </c>
      <c r="K359">
        <v>1</v>
      </c>
      <c r="L359">
        <v>1</v>
      </c>
      <c r="M359">
        <v>1</v>
      </c>
      <c r="N359">
        <v>1</v>
      </c>
      <c r="O359"/>
      <c r="P359">
        <v>1</v>
      </c>
      <c r="Q359">
        <v>1</v>
      </c>
      <c r="R359">
        <v>10</v>
      </c>
      <c r="S359">
        <v>40</v>
      </c>
    </row>
    <row r="360" spans="1:19" x14ac:dyDescent="0.35">
      <c r="A360" t="s">
        <v>1797</v>
      </c>
      <c r="B360" t="s">
        <v>1332</v>
      </c>
      <c r="C360" t="s">
        <v>1799</v>
      </c>
      <c r="D360" t="s">
        <v>1333</v>
      </c>
      <c r="E360" t="s">
        <v>23</v>
      </c>
      <c r="F360" t="s">
        <v>34</v>
      </c>
      <c r="G360">
        <v>180</v>
      </c>
      <c r="H360">
        <v>190</v>
      </c>
      <c r="I360"/>
      <c r="J360">
        <v>10</v>
      </c>
      <c r="K360">
        <v>1</v>
      </c>
      <c r="L360">
        <v>1</v>
      </c>
      <c r="M360">
        <v>1</v>
      </c>
      <c r="N360">
        <v>5</v>
      </c>
      <c r="O360"/>
      <c r="P360">
        <v>1</v>
      </c>
      <c r="Q360">
        <v>1</v>
      </c>
      <c r="R360">
        <v>20</v>
      </c>
      <c r="S360">
        <v>210</v>
      </c>
    </row>
    <row r="361" spans="1:19" x14ac:dyDescent="0.35">
      <c r="A361" t="s">
        <v>1797</v>
      </c>
      <c r="B361" t="s">
        <v>359</v>
      </c>
      <c r="C361" t="s">
        <v>1799</v>
      </c>
      <c r="D361" t="s">
        <v>360</v>
      </c>
      <c r="E361" t="s">
        <v>23</v>
      </c>
      <c r="F361" t="s">
        <v>34</v>
      </c>
      <c r="G361">
        <v>180</v>
      </c>
      <c r="H361">
        <v>16</v>
      </c>
      <c r="I361"/>
      <c r="J361">
        <v>3</v>
      </c>
      <c r="K361">
        <v>1</v>
      </c>
      <c r="L361">
        <v>1</v>
      </c>
      <c r="M361">
        <v>1</v>
      </c>
      <c r="N361">
        <v>1</v>
      </c>
      <c r="O361"/>
      <c r="P361">
        <v>1</v>
      </c>
      <c r="Q361">
        <v>1</v>
      </c>
      <c r="R361">
        <v>9</v>
      </c>
      <c r="S361">
        <v>25</v>
      </c>
    </row>
    <row r="362" spans="1:19" x14ac:dyDescent="0.35">
      <c r="A362" t="s">
        <v>1797</v>
      </c>
      <c r="B362" t="s">
        <v>164</v>
      </c>
      <c r="C362" t="s">
        <v>1799</v>
      </c>
      <c r="D362" t="s">
        <v>165</v>
      </c>
      <c r="E362" t="s">
        <v>23</v>
      </c>
      <c r="F362" t="s">
        <v>34</v>
      </c>
      <c r="G362">
        <v>180</v>
      </c>
      <c r="H362">
        <v>20</v>
      </c>
      <c r="I362"/>
      <c r="J362">
        <v>4</v>
      </c>
      <c r="K362">
        <v>1</v>
      </c>
      <c r="L362">
        <v>1</v>
      </c>
      <c r="M362">
        <v>1</v>
      </c>
      <c r="N362">
        <v>1</v>
      </c>
      <c r="O362"/>
      <c r="P362">
        <v>1</v>
      </c>
      <c r="Q362">
        <v>1</v>
      </c>
      <c r="R362">
        <v>10</v>
      </c>
      <c r="S362">
        <v>30</v>
      </c>
    </row>
    <row r="363" spans="1:19" x14ac:dyDescent="0.35">
      <c r="A363" t="s">
        <v>1797</v>
      </c>
      <c r="B363" t="s">
        <v>71</v>
      </c>
      <c r="C363" t="s">
        <v>1799</v>
      </c>
      <c r="D363" t="s">
        <v>72</v>
      </c>
      <c r="E363" t="s">
        <v>23</v>
      </c>
      <c r="F363" t="s">
        <v>34</v>
      </c>
      <c r="G363">
        <v>180</v>
      </c>
      <c r="H363">
        <v>16</v>
      </c>
      <c r="I363"/>
      <c r="J363">
        <v>3</v>
      </c>
      <c r="K363">
        <v>1</v>
      </c>
      <c r="L363">
        <v>1</v>
      </c>
      <c r="M363">
        <v>1</v>
      </c>
      <c r="N363">
        <v>1</v>
      </c>
      <c r="O363"/>
      <c r="P363">
        <v>1</v>
      </c>
      <c r="Q363">
        <v>1</v>
      </c>
      <c r="R363">
        <v>9</v>
      </c>
      <c r="S363">
        <v>25</v>
      </c>
    </row>
    <row r="364" spans="1:19" x14ac:dyDescent="0.35">
      <c r="A364" t="s">
        <v>1797</v>
      </c>
      <c r="B364" t="s">
        <v>168</v>
      </c>
      <c r="C364" t="s">
        <v>1799</v>
      </c>
      <c r="D364" t="s">
        <v>169</v>
      </c>
      <c r="E364" t="s">
        <v>23</v>
      </c>
      <c r="F364" t="s">
        <v>34</v>
      </c>
      <c r="G364">
        <v>180</v>
      </c>
      <c r="H364">
        <v>13</v>
      </c>
      <c r="I364"/>
      <c r="J364">
        <v>1</v>
      </c>
      <c r="K364">
        <v>1</v>
      </c>
      <c r="L364">
        <v>1</v>
      </c>
      <c r="M364">
        <v>1</v>
      </c>
      <c r="N364">
        <v>1</v>
      </c>
      <c r="O364"/>
      <c r="P364">
        <v>1</v>
      </c>
      <c r="Q364">
        <v>1</v>
      </c>
      <c r="R364">
        <v>7</v>
      </c>
      <c r="S364">
        <v>20</v>
      </c>
    </row>
    <row r="365" spans="1:19" x14ac:dyDescent="0.35">
      <c r="A365" t="s">
        <v>1797</v>
      </c>
      <c r="B365" t="s">
        <v>542</v>
      </c>
      <c r="C365" t="s">
        <v>1799</v>
      </c>
      <c r="D365" t="s">
        <v>543</v>
      </c>
      <c r="E365" t="s">
        <v>23</v>
      </c>
      <c r="F365" t="s">
        <v>34</v>
      </c>
      <c r="G365">
        <v>180</v>
      </c>
      <c r="H365">
        <v>25</v>
      </c>
      <c r="I365"/>
      <c r="J365">
        <v>6</v>
      </c>
      <c r="K365">
        <v>1</v>
      </c>
      <c r="L365">
        <v>1</v>
      </c>
      <c r="M365">
        <v>1</v>
      </c>
      <c r="N365">
        <v>1</v>
      </c>
      <c r="O365"/>
      <c r="P365">
        <v>4</v>
      </c>
      <c r="Q365">
        <v>1</v>
      </c>
      <c r="R365">
        <v>15</v>
      </c>
      <c r="S365">
        <v>40</v>
      </c>
    </row>
    <row r="366" spans="1:19" x14ac:dyDescent="0.35">
      <c r="A366" t="s">
        <v>1797</v>
      </c>
      <c r="B366" t="s">
        <v>88</v>
      </c>
      <c r="C366" t="s">
        <v>1799</v>
      </c>
      <c r="D366" t="s">
        <v>90</v>
      </c>
      <c r="E366" t="s">
        <v>23</v>
      </c>
      <c r="F366" t="s">
        <v>34</v>
      </c>
      <c r="G366">
        <v>180</v>
      </c>
      <c r="H366">
        <v>75</v>
      </c>
      <c r="I366"/>
      <c r="J366">
        <v>5</v>
      </c>
      <c r="K366">
        <v>1</v>
      </c>
      <c r="L366">
        <v>1</v>
      </c>
      <c r="M366">
        <v>1</v>
      </c>
      <c r="N366">
        <v>1</v>
      </c>
      <c r="O366"/>
      <c r="P366">
        <v>5</v>
      </c>
      <c r="Q366">
        <v>1</v>
      </c>
      <c r="R366">
        <v>15</v>
      </c>
      <c r="S366">
        <v>90</v>
      </c>
    </row>
    <row r="367" spans="1:19" x14ac:dyDescent="0.35">
      <c r="A367" t="s">
        <v>1797</v>
      </c>
      <c r="B367" t="s">
        <v>548</v>
      </c>
      <c r="C367" t="s">
        <v>1799</v>
      </c>
      <c r="D367" t="s">
        <v>549</v>
      </c>
      <c r="E367" t="s">
        <v>23</v>
      </c>
      <c r="F367" t="s">
        <v>34</v>
      </c>
      <c r="G367">
        <v>180</v>
      </c>
      <c r="H367">
        <v>30</v>
      </c>
      <c r="I367"/>
      <c r="J367">
        <v>4</v>
      </c>
      <c r="K367">
        <v>1</v>
      </c>
      <c r="L367">
        <v>1</v>
      </c>
      <c r="M367">
        <v>1</v>
      </c>
      <c r="N367">
        <v>1</v>
      </c>
      <c r="O367"/>
      <c r="P367">
        <v>1</v>
      </c>
      <c r="Q367">
        <v>1</v>
      </c>
      <c r="R367">
        <v>10</v>
      </c>
      <c r="S367">
        <v>40</v>
      </c>
    </row>
    <row r="368" spans="1:19" x14ac:dyDescent="0.35">
      <c r="A368" t="s">
        <v>1797</v>
      </c>
      <c r="B368" t="s">
        <v>1821</v>
      </c>
      <c r="C368" t="s">
        <v>1799</v>
      </c>
      <c r="D368" t="s">
        <v>1822</v>
      </c>
      <c r="E368" t="s">
        <v>23</v>
      </c>
      <c r="F368" t="s">
        <v>34</v>
      </c>
      <c r="G368">
        <v>180</v>
      </c>
      <c r="H368">
        <v>25</v>
      </c>
      <c r="I368"/>
      <c r="J368">
        <v>8</v>
      </c>
      <c r="K368">
        <v>1</v>
      </c>
      <c r="L368">
        <v>1</v>
      </c>
      <c r="M368">
        <v>1</v>
      </c>
      <c r="N368">
        <v>1</v>
      </c>
      <c r="O368"/>
      <c r="P368">
        <v>2</v>
      </c>
      <c r="Q368">
        <v>1</v>
      </c>
      <c r="R368">
        <v>15</v>
      </c>
      <c r="S368">
        <v>40</v>
      </c>
    </row>
    <row r="369" spans="1:19" x14ac:dyDescent="0.35">
      <c r="A369" t="s">
        <v>1797</v>
      </c>
      <c r="B369" t="s">
        <v>1823</v>
      </c>
      <c r="C369" t="s">
        <v>1799</v>
      </c>
      <c r="D369" t="s">
        <v>1824</v>
      </c>
      <c r="E369" t="s">
        <v>23</v>
      </c>
      <c r="F369" t="s">
        <v>34</v>
      </c>
      <c r="G369">
        <v>180</v>
      </c>
      <c r="H369">
        <v>22</v>
      </c>
      <c r="I369"/>
      <c r="J369">
        <v>2</v>
      </c>
      <c r="K369">
        <v>1</v>
      </c>
      <c r="L369">
        <v>1</v>
      </c>
      <c r="M369">
        <v>1</v>
      </c>
      <c r="N369">
        <v>1</v>
      </c>
      <c r="O369"/>
      <c r="P369">
        <v>1</v>
      </c>
      <c r="Q369">
        <v>1</v>
      </c>
      <c r="R369">
        <v>8</v>
      </c>
      <c r="S369">
        <v>30</v>
      </c>
    </row>
    <row r="370" spans="1:19" x14ac:dyDescent="0.35">
      <c r="A370" t="s">
        <v>1797</v>
      </c>
      <c r="B370" t="s">
        <v>1825</v>
      </c>
      <c r="C370" t="s">
        <v>1799</v>
      </c>
      <c r="D370" t="s">
        <v>1826</v>
      </c>
      <c r="E370" t="s">
        <v>23</v>
      </c>
      <c r="F370" t="s">
        <v>145</v>
      </c>
      <c r="G370">
        <v>180</v>
      </c>
      <c r="H370">
        <v>18</v>
      </c>
      <c r="I370"/>
      <c r="J370">
        <v>1</v>
      </c>
      <c r="K370">
        <v>1</v>
      </c>
      <c r="L370">
        <v>1</v>
      </c>
      <c r="M370">
        <v>1</v>
      </c>
      <c r="N370">
        <v>1</v>
      </c>
      <c r="O370"/>
      <c r="P370">
        <v>1</v>
      </c>
      <c r="Q370">
        <v>1</v>
      </c>
      <c r="R370">
        <v>7</v>
      </c>
      <c r="S370">
        <v>25</v>
      </c>
    </row>
    <row r="371" spans="1:19" x14ac:dyDescent="0.35">
      <c r="A371" t="s">
        <v>1797</v>
      </c>
      <c r="B371" t="s">
        <v>607</v>
      </c>
      <c r="C371" t="s">
        <v>1799</v>
      </c>
      <c r="D371" t="s">
        <v>608</v>
      </c>
      <c r="E371" t="s">
        <v>23</v>
      </c>
      <c r="F371" t="s">
        <v>34</v>
      </c>
      <c r="G371">
        <v>180</v>
      </c>
      <c r="H371">
        <v>18</v>
      </c>
      <c r="I371"/>
      <c r="J371">
        <v>1</v>
      </c>
      <c r="K371">
        <v>1</v>
      </c>
      <c r="L371">
        <v>1</v>
      </c>
      <c r="M371">
        <v>1</v>
      </c>
      <c r="N371">
        <v>1</v>
      </c>
      <c r="O371"/>
      <c r="P371">
        <v>1</v>
      </c>
      <c r="Q371">
        <v>1</v>
      </c>
      <c r="R371">
        <v>7</v>
      </c>
      <c r="S371">
        <v>25</v>
      </c>
    </row>
    <row r="372" spans="1:19" x14ac:dyDescent="0.35">
      <c r="A372" t="s">
        <v>1797</v>
      </c>
      <c r="B372" t="s">
        <v>1680</v>
      </c>
      <c r="C372" t="s">
        <v>1799</v>
      </c>
      <c r="D372" t="s">
        <v>1681</v>
      </c>
      <c r="E372" t="s">
        <v>23</v>
      </c>
      <c r="F372" t="s">
        <v>34</v>
      </c>
      <c r="G372">
        <v>180</v>
      </c>
      <c r="H372">
        <v>40</v>
      </c>
      <c r="I372"/>
      <c r="J372">
        <v>4</v>
      </c>
      <c r="K372">
        <v>1</v>
      </c>
      <c r="L372">
        <v>1</v>
      </c>
      <c r="M372">
        <v>1</v>
      </c>
      <c r="N372">
        <v>1</v>
      </c>
      <c r="O372"/>
      <c r="P372">
        <v>1</v>
      </c>
      <c r="Q372">
        <v>1</v>
      </c>
      <c r="R372">
        <v>10</v>
      </c>
      <c r="S372">
        <v>50</v>
      </c>
    </row>
    <row r="373" spans="1:19" x14ac:dyDescent="0.35">
      <c r="A373" t="s">
        <v>1797</v>
      </c>
      <c r="B373" t="s">
        <v>91</v>
      </c>
      <c r="C373" t="s">
        <v>1799</v>
      </c>
      <c r="D373" t="s">
        <v>92</v>
      </c>
      <c r="E373" t="s">
        <v>23</v>
      </c>
      <c r="F373" t="s">
        <v>34</v>
      </c>
      <c r="G373">
        <v>180</v>
      </c>
      <c r="H373">
        <v>170</v>
      </c>
      <c r="I373"/>
      <c r="J373">
        <v>15</v>
      </c>
      <c r="K373">
        <v>1</v>
      </c>
      <c r="L373">
        <v>1</v>
      </c>
      <c r="M373">
        <v>1</v>
      </c>
      <c r="N373">
        <v>1</v>
      </c>
      <c r="O373"/>
      <c r="P373">
        <v>10</v>
      </c>
      <c r="Q373">
        <v>1</v>
      </c>
      <c r="R373">
        <v>30</v>
      </c>
      <c r="S373">
        <v>200</v>
      </c>
    </row>
    <row r="374" spans="1:19" x14ac:dyDescent="0.35">
      <c r="A374" t="s">
        <v>1797</v>
      </c>
      <c r="B374" t="s">
        <v>398</v>
      </c>
      <c r="C374" t="s">
        <v>1799</v>
      </c>
      <c r="D374" t="s">
        <v>399</v>
      </c>
      <c r="E374" t="s">
        <v>23</v>
      </c>
      <c r="F374" t="s">
        <v>34</v>
      </c>
      <c r="G374">
        <v>180</v>
      </c>
      <c r="H374">
        <v>75</v>
      </c>
      <c r="I374"/>
      <c r="J374">
        <v>16</v>
      </c>
      <c r="K374">
        <v>1</v>
      </c>
      <c r="L374">
        <v>1</v>
      </c>
      <c r="M374">
        <v>1</v>
      </c>
      <c r="N374">
        <v>2</v>
      </c>
      <c r="O374"/>
      <c r="P374">
        <v>2</v>
      </c>
      <c r="Q374">
        <v>2</v>
      </c>
      <c r="R374">
        <v>25</v>
      </c>
      <c r="S374">
        <v>100</v>
      </c>
    </row>
    <row r="375" spans="1:19" x14ac:dyDescent="0.35">
      <c r="A375" t="s">
        <v>1797</v>
      </c>
      <c r="B375" t="s">
        <v>180</v>
      </c>
      <c r="C375" t="s">
        <v>1799</v>
      </c>
      <c r="D375" t="s">
        <v>181</v>
      </c>
      <c r="E375" t="s">
        <v>23</v>
      </c>
      <c r="F375" t="s">
        <v>34</v>
      </c>
      <c r="G375">
        <v>180</v>
      </c>
      <c r="H375">
        <v>35</v>
      </c>
      <c r="I375"/>
      <c r="J375">
        <v>4</v>
      </c>
      <c r="K375">
        <v>1</v>
      </c>
      <c r="L375">
        <v>1</v>
      </c>
      <c r="M375">
        <v>1</v>
      </c>
      <c r="N375">
        <v>1</v>
      </c>
      <c r="O375"/>
      <c r="P375">
        <v>1</v>
      </c>
      <c r="Q375">
        <v>1</v>
      </c>
      <c r="R375">
        <v>10</v>
      </c>
      <c r="S375">
        <v>45</v>
      </c>
    </row>
    <row r="376" spans="1:19" x14ac:dyDescent="0.35">
      <c r="A376" t="s">
        <v>1797</v>
      </c>
      <c r="B376" t="s">
        <v>885</v>
      </c>
      <c r="C376" t="s">
        <v>1799</v>
      </c>
      <c r="D376" t="s">
        <v>886</v>
      </c>
      <c r="E376" t="s">
        <v>23</v>
      </c>
      <c r="F376" t="s">
        <v>34</v>
      </c>
      <c r="G376">
        <v>180</v>
      </c>
      <c r="H376">
        <v>190</v>
      </c>
      <c r="I376"/>
      <c r="J376">
        <v>15</v>
      </c>
      <c r="K376">
        <v>1</v>
      </c>
      <c r="L376">
        <v>1</v>
      </c>
      <c r="M376">
        <v>1</v>
      </c>
      <c r="N376">
        <v>1</v>
      </c>
      <c r="O376"/>
      <c r="P376">
        <v>5</v>
      </c>
      <c r="Q376">
        <v>1</v>
      </c>
      <c r="R376">
        <v>25</v>
      </c>
      <c r="S376">
        <v>215</v>
      </c>
    </row>
    <row r="377" spans="1:19" x14ac:dyDescent="0.35">
      <c r="A377" t="s">
        <v>1797</v>
      </c>
      <c r="B377" t="s">
        <v>81</v>
      </c>
      <c r="C377" t="s">
        <v>1799</v>
      </c>
      <c r="D377" t="s">
        <v>82</v>
      </c>
      <c r="E377" t="s">
        <v>23</v>
      </c>
      <c r="F377" t="s">
        <v>34</v>
      </c>
      <c r="G377">
        <v>180</v>
      </c>
      <c r="H377">
        <v>48</v>
      </c>
      <c r="I377"/>
      <c r="J377">
        <v>5</v>
      </c>
      <c r="K377">
        <v>1</v>
      </c>
      <c r="L377">
        <v>1</v>
      </c>
      <c r="M377">
        <v>1</v>
      </c>
      <c r="N377">
        <v>1</v>
      </c>
      <c r="O377"/>
      <c r="P377">
        <v>2</v>
      </c>
      <c r="Q377">
        <v>1</v>
      </c>
      <c r="R377">
        <v>12</v>
      </c>
      <c r="S377">
        <v>60</v>
      </c>
    </row>
    <row r="378" spans="1:19" x14ac:dyDescent="0.35">
      <c r="A378" t="s">
        <v>1797</v>
      </c>
      <c r="B378" t="s">
        <v>887</v>
      </c>
      <c r="C378" t="s">
        <v>1799</v>
      </c>
      <c r="D378" t="s">
        <v>888</v>
      </c>
      <c r="E378" t="s">
        <v>23</v>
      </c>
      <c r="F378" t="s">
        <v>34</v>
      </c>
      <c r="G378">
        <v>180</v>
      </c>
      <c r="H378">
        <v>13</v>
      </c>
      <c r="I378"/>
      <c r="J378">
        <v>1</v>
      </c>
      <c r="K378">
        <v>1</v>
      </c>
      <c r="L378">
        <v>1</v>
      </c>
      <c r="M378">
        <v>1</v>
      </c>
      <c r="N378">
        <v>1</v>
      </c>
      <c r="O378"/>
      <c r="P378">
        <v>1</v>
      </c>
      <c r="Q378">
        <v>1</v>
      </c>
      <c r="R378">
        <v>7</v>
      </c>
      <c r="S378">
        <v>20</v>
      </c>
    </row>
    <row r="379" spans="1:19" x14ac:dyDescent="0.35">
      <c r="A379" t="s">
        <v>1797</v>
      </c>
      <c r="B379" t="s">
        <v>97</v>
      </c>
      <c r="C379" t="s">
        <v>1799</v>
      </c>
      <c r="D379" t="s">
        <v>98</v>
      </c>
      <c r="E379" t="s">
        <v>23</v>
      </c>
      <c r="F379" t="s">
        <v>34</v>
      </c>
      <c r="G379">
        <v>180</v>
      </c>
      <c r="H379">
        <v>65</v>
      </c>
      <c r="I379"/>
      <c r="J379">
        <v>5</v>
      </c>
      <c r="K379">
        <v>1</v>
      </c>
      <c r="L379">
        <v>1</v>
      </c>
      <c r="M379">
        <v>1</v>
      </c>
      <c r="N379">
        <v>1</v>
      </c>
      <c r="O379"/>
      <c r="P379">
        <v>5</v>
      </c>
      <c r="Q379">
        <v>1</v>
      </c>
      <c r="R379">
        <v>15</v>
      </c>
      <c r="S379">
        <v>80</v>
      </c>
    </row>
    <row r="380" spans="1:19" x14ac:dyDescent="0.35">
      <c r="A380" t="s">
        <v>1797</v>
      </c>
      <c r="B380" t="s">
        <v>1827</v>
      </c>
      <c r="C380" t="s">
        <v>1799</v>
      </c>
      <c r="D380" t="s">
        <v>1828</v>
      </c>
      <c r="E380" t="s">
        <v>23</v>
      </c>
      <c r="F380" t="s">
        <v>34</v>
      </c>
      <c r="G380">
        <v>180</v>
      </c>
      <c r="H380">
        <v>30</v>
      </c>
      <c r="I380"/>
      <c r="J380">
        <v>3</v>
      </c>
      <c r="K380">
        <v>1</v>
      </c>
      <c r="L380">
        <v>1</v>
      </c>
      <c r="M380">
        <v>1</v>
      </c>
      <c r="N380">
        <v>1</v>
      </c>
      <c r="O380"/>
      <c r="P380">
        <v>2</v>
      </c>
      <c r="Q380">
        <v>1</v>
      </c>
      <c r="R380">
        <v>10</v>
      </c>
      <c r="S380">
        <v>40</v>
      </c>
    </row>
    <row r="381" spans="1:19" x14ac:dyDescent="0.35">
      <c r="A381" t="s">
        <v>1797</v>
      </c>
      <c r="B381" t="s">
        <v>891</v>
      </c>
      <c r="C381" t="s">
        <v>1799</v>
      </c>
      <c r="D381" t="s">
        <v>892</v>
      </c>
      <c r="E381" t="s">
        <v>893</v>
      </c>
      <c r="F381" t="s">
        <v>894</v>
      </c>
      <c r="G381">
        <v>300</v>
      </c>
      <c r="H381">
        <v>70</v>
      </c>
      <c r="I381"/>
      <c r="J381">
        <v>16</v>
      </c>
      <c r="K381">
        <v>1</v>
      </c>
      <c r="L381">
        <v>1</v>
      </c>
      <c r="M381">
        <v>2</v>
      </c>
      <c r="N381">
        <v>4</v>
      </c>
      <c r="O381"/>
      <c r="P381">
        <v>4</v>
      </c>
      <c r="Q381">
        <v>2</v>
      </c>
      <c r="R381">
        <v>30</v>
      </c>
      <c r="S381">
        <v>100</v>
      </c>
    </row>
    <row r="382" spans="1:19" x14ac:dyDescent="0.35">
      <c r="A382" t="s">
        <v>1797</v>
      </c>
      <c r="B382" t="s">
        <v>977</v>
      </c>
      <c r="C382" t="s">
        <v>1799</v>
      </c>
      <c r="D382" t="s">
        <v>978</v>
      </c>
      <c r="E382" t="s">
        <v>893</v>
      </c>
      <c r="F382" t="s">
        <v>894</v>
      </c>
      <c r="G382">
        <v>300</v>
      </c>
      <c r="H382">
        <v>42</v>
      </c>
      <c r="I382"/>
      <c r="J382">
        <v>2</v>
      </c>
      <c r="K382">
        <v>1</v>
      </c>
      <c r="L382">
        <v>1</v>
      </c>
      <c r="M382">
        <v>1</v>
      </c>
      <c r="N382">
        <v>1</v>
      </c>
      <c r="O382"/>
      <c r="P382">
        <v>1</v>
      </c>
      <c r="Q382">
        <v>1</v>
      </c>
      <c r="R382">
        <v>8</v>
      </c>
      <c r="S382">
        <v>50</v>
      </c>
    </row>
    <row r="383" spans="1:19" x14ac:dyDescent="0.35">
      <c r="A383" t="s">
        <v>1797</v>
      </c>
      <c r="B383" t="s">
        <v>1170</v>
      </c>
      <c r="C383" t="s">
        <v>1799</v>
      </c>
      <c r="D383" t="s">
        <v>1171</v>
      </c>
      <c r="E383" t="s">
        <v>893</v>
      </c>
      <c r="F383" t="s">
        <v>1172</v>
      </c>
      <c r="G383">
        <v>330</v>
      </c>
      <c r="H383">
        <v>110</v>
      </c>
      <c r="I383"/>
      <c r="J383">
        <v>4</v>
      </c>
      <c r="K383">
        <v>1</v>
      </c>
      <c r="L383">
        <v>1</v>
      </c>
      <c r="M383">
        <v>1</v>
      </c>
      <c r="N383">
        <v>1</v>
      </c>
      <c r="O383"/>
      <c r="P383">
        <v>1</v>
      </c>
      <c r="Q383">
        <v>1</v>
      </c>
      <c r="R383">
        <v>10</v>
      </c>
      <c r="S383">
        <v>120</v>
      </c>
    </row>
    <row r="384" spans="1:19" x14ac:dyDescent="0.35">
      <c r="A384" t="s">
        <v>1829</v>
      </c>
      <c r="B384" t="s">
        <v>1830</v>
      </c>
      <c r="C384" t="s">
        <v>1831</v>
      </c>
      <c r="D384" t="s">
        <v>1832</v>
      </c>
      <c r="E384" t="s">
        <v>23</v>
      </c>
      <c r="F384" t="s">
        <v>34</v>
      </c>
      <c r="G384">
        <v>180</v>
      </c>
      <c r="H384">
        <v>16</v>
      </c>
      <c r="I384"/>
      <c r="J384">
        <v>3</v>
      </c>
      <c r="K384">
        <v>1</v>
      </c>
      <c r="L384">
        <v>1</v>
      </c>
      <c r="M384">
        <v>1</v>
      </c>
      <c r="N384">
        <v>1</v>
      </c>
      <c r="O384"/>
      <c r="P384">
        <v>1</v>
      </c>
      <c r="Q384">
        <v>1</v>
      </c>
      <c r="R384">
        <v>9</v>
      </c>
      <c r="S384">
        <v>25</v>
      </c>
    </row>
    <row r="385" spans="1:19" x14ac:dyDescent="0.35">
      <c r="A385" t="s">
        <v>1829</v>
      </c>
      <c r="B385" t="s">
        <v>956</v>
      </c>
      <c r="C385" t="s">
        <v>1831</v>
      </c>
      <c r="D385" t="s">
        <v>958</v>
      </c>
      <c r="E385" t="s">
        <v>23</v>
      </c>
      <c r="F385" t="s">
        <v>34</v>
      </c>
      <c r="G385">
        <v>180</v>
      </c>
      <c r="H385">
        <v>52</v>
      </c>
      <c r="I385"/>
      <c r="J385">
        <v>2</v>
      </c>
      <c r="K385">
        <v>1</v>
      </c>
      <c r="L385">
        <v>1</v>
      </c>
      <c r="M385">
        <v>1</v>
      </c>
      <c r="N385">
        <v>1</v>
      </c>
      <c r="O385"/>
      <c r="P385">
        <v>1</v>
      </c>
      <c r="Q385">
        <v>1</v>
      </c>
      <c r="R385">
        <v>8</v>
      </c>
      <c r="S385">
        <v>60</v>
      </c>
    </row>
    <row r="386" spans="1:19" x14ac:dyDescent="0.35">
      <c r="A386" t="s">
        <v>1829</v>
      </c>
      <c r="B386" t="s">
        <v>1721</v>
      </c>
      <c r="C386" t="s">
        <v>1831</v>
      </c>
      <c r="D386" t="s">
        <v>1722</v>
      </c>
      <c r="E386" t="s">
        <v>23</v>
      </c>
      <c r="F386" t="s">
        <v>34</v>
      </c>
      <c r="G386">
        <v>180</v>
      </c>
      <c r="H386">
        <v>10</v>
      </c>
      <c r="I386"/>
      <c r="J386">
        <v>1</v>
      </c>
      <c r="K386">
        <v>1</v>
      </c>
      <c r="L386">
        <v>1</v>
      </c>
      <c r="M386">
        <v>1</v>
      </c>
      <c r="N386">
        <v>1</v>
      </c>
      <c r="O386"/>
      <c r="P386">
        <v>1</v>
      </c>
      <c r="Q386">
        <v>1</v>
      </c>
      <c r="R386">
        <v>7</v>
      </c>
      <c r="S386">
        <v>17</v>
      </c>
    </row>
    <row r="387" spans="1:19" x14ac:dyDescent="0.35">
      <c r="A387" t="s">
        <v>1829</v>
      </c>
      <c r="B387" t="s">
        <v>1833</v>
      </c>
      <c r="C387" t="s">
        <v>1831</v>
      </c>
      <c r="D387" t="s">
        <v>1834</v>
      </c>
      <c r="E387" t="s">
        <v>23</v>
      </c>
      <c r="F387" t="s">
        <v>34</v>
      </c>
      <c r="G387">
        <v>180</v>
      </c>
      <c r="H387">
        <v>48</v>
      </c>
      <c r="I387"/>
      <c r="J387">
        <v>6</v>
      </c>
      <c r="K387">
        <v>1</v>
      </c>
      <c r="L387">
        <v>1</v>
      </c>
      <c r="M387">
        <v>1</v>
      </c>
      <c r="N387">
        <v>1</v>
      </c>
      <c r="O387"/>
      <c r="P387">
        <v>1</v>
      </c>
      <c r="Q387">
        <v>1</v>
      </c>
      <c r="R387">
        <v>12</v>
      </c>
      <c r="S387">
        <v>60</v>
      </c>
    </row>
    <row r="388" spans="1:19" x14ac:dyDescent="0.35">
      <c r="A388" t="s">
        <v>1829</v>
      </c>
      <c r="B388" t="s">
        <v>1835</v>
      </c>
      <c r="C388" t="s">
        <v>1831</v>
      </c>
      <c r="D388" t="s">
        <v>1836</v>
      </c>
      <c r="E388" t="s">
        <v>23</v>
      </c>
      <c r="F388" t="s">
        <v>34</v>
      </c>
      <c r="G388">
        <v>180</v>
      </c>
      <c r="H388">
        <v>30</v>
      </c>
      <c r="I388"/>
      <c r="J388">
        <v>4</v>
      </c>
      <c r="K388">
        <v>1</v>
      </c>
      <c r="L388">
        <v>1</v>
      </c>
      <c r="M388">
        <v>1</v>
      </c>
      <c r="N388">
        <v>1</v>
      </c>
      <c r="O388"/>
      <c r="P388">
        <v>1</v>
      </c>
      <c r="Q388">
        <v>1</v>
      </c>
      <c r="R388">
        <v>10</v>
      </c>
      <c r="S388">
        <v>40</v>
      </c>
    </row>
    <row r="389" spans="1:19" x14ac:dyDescent="0.35">
      <c r="A389" t="s">
        <v>1829</v>
      </c>
      <c r="B389" t="s">
        <v>573</v>
      </c>
      <c r="C389" t="s">
        <v>1831</v>
      </c>
      <c r="D389" t="s">
        <v>574</v>
      </c>
      <c r="E389" t="s">
        <v>23</v>
      </c>
      <c r="F389" t="s">
        <v>34</v>
      </c>
      <c r="G389">
        <v>180</v>
      </c>
      <c r="H389">
        <v>22</v>
      </c>
      <c r="I389"/>
      <c r="J389">
        <v>2</v>
      </c>
      <c r="K389">
        <v>1</v>
      </c>
      <c r="L389">
        <v>1</v>
      </c>
      <c r="M389">
        <v>1</v>
      </c>
      <c r="N389">
        <v>1</v>
      </c>
      <c r="O389"/>
      <c r="P389">
        <v>1</v>
      </c>
      <c r="Q389">
        <v>1</v>
      </c>
      <c r="R389">
        <v>8</v>
      </c>
      <c r="S389">
        <v>30</v>
      </c>
    </row>
    <row r="390" spans="1:19" x14ac:dyDescent="0.35">
      <c r="A390" t="s">
        <v>1829</v>
      </c>
      <c r="B390" t="s">
        <v>1819</v>
      </c>
      <c r="C390" t="s">
        <v>1831</v>
      </c>
      <c r="D390" t="s">
        <v>1820</v>
      </c>
      <c r="E390" t="s">
        <v>23</v>
      </c>
      <c r="F390" t="s">
        <v>34</v>
      </c>
      <c r="G390">
        <v>180</v>
      </c>
      <c r="H390">
        <v>30</v>
      </c>
      <c r="I390"/>
      <c r="J390">
        <v>4</v>
      </c>
      <c r="K390">
        <v>1</v>
      </c>
      <c r="L390">
        <v>1</v>
      </c>
      <c r="M390">
        <v>1</v>
      </c>
      <c r="N390">
        <v>1</v>
      </c>
      <c r="O390"/>
      <c r="P390">
        <v>1</v>
      </c>
      <c r="Q390">
        <v>1</v>
      </c>
      <c r="R390">
        <v>10</v>
      </c>
      <c r="S390">
        <v>40</v>
      </c>
    </row>
    <row r="391" spans="1:19" x14ac:dyDescent="0.35">
      <c r="A391" t="s">
        <v>1829</v>
      </c>
      <c r="B391" t="s">
        <v>1118</v>
      </c>
      <c r="C391" t="s">
        <v>1831</v>
      </c>
      <c r="D391" t="s">
        <v>1119</v>
      </c>
      <c r="E391" t="s">
        <v>23</v>
      </c>
      <c r="F391" t="s">
        <v>25</v>
      </c>
      <c r="G391">
        <v>240</v>
      </c>
      <c r="H391">
        <v>100</v>
      </c>
      <c r="I391"/>
      <c r="J391">
        <v>10</v>
      </c>
      <c r="K391">
        <v>1</v>
      </c>
      <c r="L391">
        <v>1</v>
      </c>
      <c r="M391">
        <v>1</v>
      </c>
      <c r="N391">
        <v>1</v>
      </c>
      <c r="O391"/>
      <c r="P391">
        <v>5</v>
      </c>
      <c r="Q391">
        <v>1</v>
      </c>
      <c r="R391">
        <v>20</v>
      </c>
      <c r="S391">
        <v>120</v>
      </c>
    </row>
    <row r="392" spans="1:19" x14ac:dyDescent="0.35">
      <c r="A392" t="s">
        <v>1829</v>
      </c>
      <c r="B392" t="s">
        <v>877</v>
      </c>
      <c r="C392" t="s">
        <v>1831</v>
      </c>
      <c r="D392" t="s">
        <v>878</v>
      </c>
      <c r="E392" t="s">
        <v>23</v>
      </c>
      <c r="F392" t="s">
        <v>145</v>
      </c>
      <c r="G392">
        <v>180</v>
      </c>
      <c r="H392">
        <v>22</v>
      </c>
      <c r="I392"/>
      <c r="J392">
        <v>2</v>
      </c>
      <c r="K392">
        <v>1</v>
      </c>
      <c r="L392">
        <v>1</v>
      </c>
      <c r="M392">
        <v>1</v>
      </c>
      <c r="N392">
        <v>1</v>
      </c>
      <c r="O392"/>
      <c r="P392">
        <v>1</v>
      </c>
      <c r="Q392">
        <v>1</v>
      </c>
      <c r="R392">
        <v>8</v>
      </c>
      <c r="S392">
        <v>30</v>
      </c>
    </row>
    <row r="393" spans="1:19" x14ac:dyDescent="0.35">
      <c r="A393" t="s">
        <v>1829</v>
      </c>
      <c r="B393" t="s">
        <v>1332</v>
      </c>
      <c r="C393" t="s">
        <v>1831</v>
      </c>
      <c r="D393" t="s">
        <v>1333</v>
      </c>
      <c r="E393" t="s">
        <v>23</v>
      </c>
      <c r="F393" t="s">
        <v>34</v>
      </c>
      <c r="G393">
        <v>180</v>
      </c>
      <c r="H393">
        <v>35</v>
      </c>
      <c r="I393"/>
      <c r="J393">
        <v>4</v>
      </c>
      <c r="K393">
        <v>1</v>
      </c>
      <c r="L393">
        <v>1</v>
      </c>
      <c r="M393">
        <v>1</v>
      </c>
      <c r="N393">
        <v>1</v>
      </c>
      <c r="O393"/>
      <c r="P393">
        <v>1</v>
      </c>
      <c r="Q393">
        <v>1</v>
      </c>
      <c r="R393">
        <v>10</v>
      </c>
      <c r="S393">
        <v>45</v>
      </c>
    </row>
    <row r="394" spans="1:19" x14ac:dyDescent="0.35">
      <c r="A394" t="s">
        <v>1829</v>
      </c>
      <c r="B394" t="s">
        <v>164</v>
      </c>
      <c r="C394" t="s">
        <v>1831</v>
      </c>
      <c r="D394" t="s">
        <v>165</v>
      </c>
      <c r="E394" t="s">
        <v>23</v>
      </c>
      <c r="F394" t="s">
        <v>34</v>
      </c>
      <c r="G394">
        <v>180</v>
      </c>
      <c r="H394">
        <v>17</v>
      </c>
      <c r="I394"/>
      <c r="J394">
        <v>2</v>
      </c>
      <c r="K394">
        <v>1</v>
      </c>
      <c r="L394">
        <v>1</v>
      </c>
      <c r="M394">
        <v>1</v>
      </c>
      <c r="N394">
        <v>1</v>
      </c>
      <c r="O394"/>
      <c r="P394">
        <v>1</v>
      </c>
      <c r="Q394">
        <v>1</v>
      </c>
      <c r="R394">
        <v>8</v>
      </c>
      <c r="S394">
        <v>25</v>
      </c>
    </row>
    <row r="395" spans="1:19" x14ac:dyDescent="0.35">
      <c r="A395" t="s">
        <v>1829</v>
      </c>
      <c r="B395" t="s">
        <v>194</v>
      </c>
      <c r="C395" t="s">
        <v>1831</v>
      </c>
      <c r="D395" t="s">
        <v>195</v>
      </c>
      <c r="E395" t="s">
        <v>23</v>
      </c>
      <c r="F395" t="s">
        <v>34</v>
      </c>
      <c r="G395">
        <v>180</v>
      </c>
      <c r="H395">
        <v>13</v>
      </c>
      <c r="I395"/>
      <c r="J395">
        <v>1</v>
      </c>
      <c r="K395">
        <v>1</v>
      </c>
      <c r="L395">
        <v>1</v>
      </c>
      <c r="M395">
        <v>1</v>
      </c>
      <c r="N395">
        <v>1</v>
      </c>
      <c r="O395"/>
      <c r="P395">
        <v>1</v>
      </c>
      <c r="Q395">
        <v>1</v>
      </c>
      <c r="R395">
        <v>7</v>
      </c>
      <c r="S395">
        <v>20</v>
      </c>
    </row>
    <row r="396" spans="1:19" x14ac:dyDescent="0.35">
      <c r="A396" t="s">
        <v>1829</v>
      </c>
      <c r="B396" t="s">
        <v>71</v>
      </c>
      <c r="C396" t="s">
        <v>1831</v>
      </c>
      <c r="D396" t="s">
        <v>72</v>
      </c>
      <c r="E396" t="s">
        <v>23</v>
      </c>
      <c r="F396" t="s">
        <v>34</v>
      </c>
      <c r="G396">
        <v>180</v>
      </c>
      <c r="H396">
        <v>12</v>
      </c>
      <c r="I396"/>
      <c r="J396">
        <v>2</v>
      </c>
      <c r="K396">
        <v>1</v>
      </c>
      <c r="L396">
        <v>1</v>
      </c>
      <c r="M396">
        <v>1</v>
      </c>
      <c r="N396">
        <v>1</v>
      </c>
      <c r="O396"/>
      <c r="P396">
        <v>1</v>
      </c>
      <c r="Q396">
        <v>1</v>
      </c>
      <c r="R396">
        <v>8</v>
      </c>
      <c r="S396">
        <v>20</v>
      </c>
    </row>
    <row r="397" spans="1:19" x14ac:dyDescent="0.35">
      <c r="A397" t="s">
        <v>1829</v>
      </c>
      <c r="B397" t="s">
        <v>1837</v>
      </c>
      <c r="C397" t="s">
        <v>1831</v>
      </c>
      <c r="D397" t="s">
        <v>1838</v>
      </c>
      <c r="E397" t="s">
        <v>23</v>
      </c>
      <c r="F397" t="s">
        <v>34</v>
      </c>
      <c r="G397">
        <v>180</v>
      </c>
      <c r="H397">
        <v>17</v>
      </c>
      <c r="I397"/>
      <c r="J397">
        <v>2</v>
      </c>
      <c r="K397">
        <v>1</v>
      </c>
      <c r="L397">
        <v>1</v>
      </c>
      <c r="M397">
        <v>1</v>
      </c>
      <c r="N397">
        <v>1</v>
      </c>
      <c r="O397"/>
      <c r="P397">
        <v>1</v>
      </c>
      <c r="Q397">
        <v>1</v>
      </c>
      <c r="R397">
        <v>8</v>
      </c>
      <c r="S397">
        <v>25</v>
      </c>
    </row>
    <row r="398" spans="1:19" x14ac:dyDescent="0.35">
      <c r="A398" t="s">
        <v>1829</v>
      </c>
      <c r="B398" t="s">
        <v>88</v>
      </c>
      <c r="C398" t="s">
        <v>1831</v>
      </c>
      <c r="D398" t="s">
        <v>90</v>
      </c>
      <c r="E398" t="s">
        <v>23</v>
      </c>
      <c r="F398" t="s">
        <v>34</v>
      </c>
      <c r="G398">
        <v>180</v>
      </c>
      <c r="H398">
        <v>60</v>
      </c>
      <c r="I398"/>
      <c r="J398">
        <v>4</v>
      </c>
      <c r="K398">
        <v>1</v>
      </c>
      <c r="L398">
        <v>1</v>
      </c>
      <c r="M398">
        <v>1</v>
      </c>
      <c r="N398">
        <v>1</v>
      </c>
      <c r="O398"/>
      <c r="P398">
        <v>1</v>
      </c>
      <c r="Q398">
        <v>1</v>
      </c>
      <c r="R398">
        <v>10</v>
      </c>
      <c r="S398">
        <v>70</v>
      </c>
    </row>
    <row r="399" spans="1:19" x14ac:dyDescent="0.35">
      <c r="A399" t="s">
        <v>1829</v>
      </c>
      <c r="B399" t="s">
        <v>1839</v>
      </c>
      <c r="C399" t="s">
        <v>1831</v>
      </c>
      <c r="D399" t="s">
        <v>1840</v>
      </c>
      <c r="E399" t="s">
        <v>23</v>
      </c>
      <c r="F399" t="s">
        <v>34</v>
      </c>
      <c r="G399">
        <v>180</v>
      </c>
      <c r="H399">
        <v>30</v>
      </c>
      <c r="I399"/>
      <c r="J399">
        <v>4</v>
      </c>
      <c r="K399">
        <v>1</v>
      </c>
      <c r="L399">
        <v>1</v>
      </c>
      <c r="M399">
        <v>1</v>
      </c>
      <c r="N399">
        <v>1</v>
      </c>
      <c r="O399"/>
      <c r="P399">
        <v>1</v>
      </c>
      <c r="Q399">
        <v>1</v>
      </c>
      <c r="R399">
        <v>10</v>
      </c>
      <c r="S399">
        <v>40</v>
      </c>
    </row>
    <row r="400" spans="1:19" x14ac:dyDescent="0.35">
      <c r="A400" t="s">
        <v>1829</v>
      </c>
      <c r="B400" t="s">
        <v>176</v>
      </c>
      <c r="C400" t="s">
        <v>1831</v>
      </c>
      <c r="D400" t="s">
        <v>177</v>
      </c>
      <c r="E400" t="s">
        <v>23</v>
      </c>
      <c r="F400" t="s">
        <v>34</v>
      </c>
      <c r="G400">
        <v>180</v>
      </c>
      <c r="H400">
        <v>55</v>
      </c>
      <c r="I400"/>
      <c r="J400">
        <v>4</v>
      </c>
      <c r="K400">
        <v>1</v>
      </c>
      <c r="L400">
        <v>1</v>
      </c>
      <c r="M400">
        <v>1</v>
      </c>
      <c r="N400">
        <v>1</v>
      </c>
      <c r="O400"/>
      <c r="P400">
        <v>1</v>
      </c>
      <c r="Q400">
        <v>1</v>
      </c>
      <c r="R400">
        <v>10</v>
      </c>
      <c r="S400">
        <v>65</v>
      </c>
    </row>
    <row r="401" spans="1:19" x14ac:dyDescent="0.35">
      <c r="A401" t="s">
        <v>1829</v>
      </c>
      <c r="B401" t="s">
        <v>223</v>
      </c>
      <c r="C401" t="s">
        <v>1831</v>
      </c>
      <c r="D401" t="s">
        <v>224</v>
      </c>
      <c r="E401" t="s">
        <v>23</v>
      </c>
      <c r="F401" t="s">
        <v>34</v>
      </c>
      <c r="G401">
        <v>180</v>
      </c>
      <c r="H401">
        <v>20</v>
      </c>
      <c r="I401"/>
      <c r="J401">
        <v>4</v>
      </c>
      <c r="K401">
        <v>1</v>
      </c>
      <c r="L401">
        <v>1</v>
      </c>
      <c r="M401">
        <v>1</v>
      </c>
      <c r="N401">
        <v>1</v>
      </c>
      <c r="O401"/>
      <c r="P401">
        <v>1</v>
      </c>
      <c r="Q401">
        <v>1</v>
      </c>
      <c r="R401">
        <v>10</v>
      </c>
      <c r="S401">
        <v>30</v>
      </c>
    </row>
    <row r="402" spans="1:19" x14ac:dyDescent="0.35">
      <c r="A402" t="s">
        <v>1829</v>
      </c>
      <c r="B402" t="s">
        <v>1841</v>
      </c>
      <c r="C402" t="s">
        <v>1831</v>
      </c>
      <c r="D402" t="s">
        <v>1842</v>
      </c>
      <c r="E402" t="s">
        <v>23</v>
      </c>
      <c r="F402" t="s">
        <v>34</v>
      </c>
      <c r="G402">
        <v>180</v>
      </c>
      <c r="H402">
        <v>35</v>
      </c>
      <c r="I402"/>
      <c r="J402">
        <v>6</v>
      </c>
      <c r="K402">
        <v>1</v>
      </c>
      <c r="L402">
        <v>1</v>
      </c>
      <c r="M402">
        <v>1</v>
      </c>
      <c r="N402">
        <v>1</v>
      </c>
      <c r="O402"/>
      <c r="P402">
        <v>4</v>
      </c>
      <c r="Q402">
        <v>1</v>
      </c>
      <c r="R402">
        <v>15</v>
      </c>
      <c r="S402">
        <v>50</v>
      </c>
    </row>
    <row r="403" spans="1:19" x14ac:dyDescent="0.35">
      <c r="A403" t="s">
        <v>1829</v>
      </c>
      <c r="B403" t="s">
        <v>1651</v>
      </c>
      <c r="C403" t="s">
        <v>1831</v>
      </c>
      <c r="D403" t="s">
        <v>1652</v>
      </c>
      <c r="E403" t="s">
        <v>23</v>
      </c>
      <c r="F403" t="s">
        <v>145</v>
      </c>
      <c r="G403">
        <v>180</v>
      </c>
      <c r="H403">
        <v>17</v>
      </c>
      <c r="I403"/>
      <c r="J403">
        <v>2</v>
      </c>
      <c r="K403">
        <v>1</v>
      </c>
      <c r="L403">
        <v>1</v>
      </c>
      <c r="M403">
        <v>1</v>
      </c>
      <c r="N403">
        <v>1</v>
      </c>
      <c r="O403"/>
      <c r="P403">
        <v>1</v>
      </c>
      <c r="Q403">
        <v>1</v>
      </c>
      <c r="R403">
        <v>8</v>
      </c>
      <c r="S403">
        <v>25</v>
      </c>
    </row>
    <row r="404" spans="1:19" x14ac:dyDescent="0.35">
      <c r="A404" t="s">
        <v>1829</v>
      </c>
      <c r="B404" t="s">
        <v>885</v>
      </c>
      <c r="C404" t="s">
        <v>1831</v>
      </c>
      <c r="D404" t="s">
        <v>886</v>
      </c>
      <c r="E404" t="s">
        <v>23</v>
      </c>
      <c r="F404" t="s">
        <v>34</v>
      </c>
      <c r="G404">
        <v>180</v>
      </c>
      <c r="H404">
        <v>84</v>
      </c>
      <c r="I404"/>
      <c r="J404">
        <v>2</v>
      </c>
      <c r="K404">
        <v>1</v>
      </c>
      <c r="L404">
        <v>1</v>
      </c>
      <c r="M404">
        <v>1</v>
      </c>
      <c r="N404">
        <v>1</v>
      </c>
      <c r="O404"/>
      <c r="P404">
        <v>1</v>
      </c>
      <c r="Q404">
        <v>1</v>
      </c>
      <c r="R404">
        <v>8</v>
      </c>
      <c r="S404">
        <v>92</v>
      </c>
    </row>
    <row r="405" spans="1:19" x14ac:dyDescent="0.35">
      <c r="A405" t="s">
        <v>1829</v>
      </c>
      <c r="B405" t="s">
        <v>81</v>
      </c>
      <c r="C405" t="s">
        <v>1831</v>
      </c>
      <c r="D405" t="s">
        <v>82</v>
      </c>
      <c r="E405" t="s">
        <v>23</v>
      </c>
      <c r="F405" t="s">
        <v>34</v>
      </c>
      <c r="G405">
        <v>180</v>
      </c>
      <c r="H405">
        <v>60</v>
      </c>
      <c r="I405"/>
      <c r="J405">
        <v>5</v>
      </c>
      <c r="K405">
        <v>1</v>
      </c>
      <c r="L405">
        <v>1</v>
      </c>
      <c r="M405">
        <v>1</v>
      </c>
      <c r="N405">
        <v>1</v>
      </c>
      <c r="O405"/>
      <c r="P405">
        <v>5</v>
      </c>
      <c r="Q405">
        <v>1</v>
      </c>
      <c r="R405">
        <v>15</v>
      </c>
      <c r="S405">
        <v>75</v>
      </c>
    </row>
    <row r="406" spans="1:19" x14ac:dyDescent="0.35">
      <c r="A406" t="s">
        <v>1829</v>
      </c>
      <c r="B406" t="s">
        <v>1843</v>
      </c>
      <c r="C406" t="s">
        <v>1831</v>
      </c>
      <c r="D406" t="s">
        <v>1844</v>
      </c>
      <c r="E406" t="s">
        <v>23</v>
      </c>
      <c r="F406" t="s">
        <v>34</v>
      </c>
      <c r="G406">
        <v>180</v>
      </c>
      <c r="H406">
        <v>40</v>
      </c>
      <c r="I406"/>
      <c r="J406">
        <v>10</v>
      </c>
      <c r="K406">
        <v>1</v>
      </c>
      <c r="L406">
        <v>1</v>
      </c>
      <c r="M406">
        <v>1</v>
      </c>
      <c r="N406">
        <v>1</v>
      </c>
      <c r="O406"/>
      <c r="P406">
        <v>5</v>
      </c>
      <c r="Q406">
        <v>1</v>
      </c>
      <c r="R406">
        <v>20</v>
      </c>
      <c r="S406">
        <v>60</v>
      </c>
    </row>
    <row r="407" spans="1:19" x14ac:dyDescent="0.35">
      <c r="A407" t="s">
        <v>1829</v>
      </c>
      <c r="B407" t="s">
        <v>1845</v>
      </c>
      <c r="C407" t="s">
        <v>1831</v>
      </c>
      <c r="D407" t="s">
        <v>1846</v>
      </c>
      <c r="E407" t="s">
        <v>23</v>
      </c>
      <c r="F407" t="s">
        <v>34</v>
      </c>
      <c r="G407">
        <v>180</v>
      </c>
      <c r="H407">
        <v>18</v>
      </c>
      <c r="I407"/>
      <c r="J407">
        <v>1</v>
      </c>
      <c r="K407">
        <v>1</v>
      </c>
      <c r="L407">
        <v>1</v>
      </c>
      <c r="M407">
        <v>1</v>
      </c>
      <c r="N407">
        <v>1</v>
      </c>
      <c r="O407"/>
      <c r="P407">
        <v>1</v>
      </c>
      <c r="Q407">
        <v>1</v>
      </c>
      <c r="R407">
        <v>7</v>
      </c>
      <c r="S407">
        <v>25</v>
      </c>
    </row>
    <row r="408" spans="1:19" x14ac:dyDescent="0.35">
      <c r="A408" t="s">
        <v>1829</v>
      </c>
      <c r="B408" t="s">
        <v>891</v>
      </c>
      <c r="C408" t="s">
        <v>1831</v>
      </c>
      <c r="D408" t="s">
        <v>892</v>
      </c>
      <c r="E408" t="s">
        <v>893</v>
      </c>
      <c r="F408" t="s">
        <v>894</v>
      </c>
      <c r="G408">
        <v>300</v>
      </c>
      <c r="H408">
        <v>35</v>
      </c>
      <c r="I408"/>
      <c r="J408">
        <v>8</v>
      </c>
      <c r="K408">
        <v>1</v>
      </c>
      <c r="L408">
        <v>1</v>
      </c>
      <c r="M408">
        <v>1</v>
      </c>
      <c r="N408">
        <v>1</v>
      </c>
      <c r="O408"/>
      <c r="P408">
        <v>2</v>
      </c>
      <c r="Q408">
        <v>1</v>
      </c>
      <c r="R408">
        <v>15</v>
      </c>
      <c r="S408">
        <v>50</v>
      </c>
    </row>
    <row r="409" spans="1:19" x14ac:dyDescent="0.35">
      <c r="A409" t="s">
        <v>1829</v>
      </c>
      <c r="B409" t="s">
        <v>1155</v>
      </c>
      <c r="C409" t="s">
        <v>1831</v>
      </c>
      <c r="D409" t="s">
        <v>1157</v>
      </c>
      <c r="E409" t="s">
        <v>23</v>
      </c>
      <c r="F409" t="s">
        <v>145</v>
      </c>
      <c r="G409">
        <v>180</v>
      </c>
      <c r="H409">
        <v>30</v>
      </c>
      <c r="I409"/>
      <c r="J409">
        <v>3</v>
      </c>
      <c r="K409">
        <v>1</v>
      </c>
      <c r="L409">
        <v>1</v>
      </c>
      <c r="M409">
        <v>1</v>
      </c>
      <c r="N409">
        <v>1</v>
      </c>
      <c r="O409"/>
      <c r="P409">
        <v>2</v>
      </c>
      <c r="Q409">
        <v>1</v>
      </c>
      <c r="R409">
        <v>10</v>
      </c>
      <c r="S409">
        <v>40</v>
      </c>
    </row>
    <row r="410" spans="1:19" x14ac:dyDescent="0.35">
      <c r="A410" t="s">
        <v>1847</v>
      </c>
      <c r="B410" t="s">
        <v>1195</v>
      </c>
      <c r="C410" t="s">
        <v>1848</v>
      </c>
      <c r="D410" t="s">
        <v>1197</v>
      </c>
      <c r="E410" t="s">
        <v>23</v>
      </c>
      <c r="F410" t="s">
        <v>34</v>
      </c>
      <c r="G410">
        <v>180</v>
      </c>
      <c r="H410">
        <v>15</v>
      </c>
      <c r="I410"/>
      <c r="J410">
        <v>2</v>
      </c>
      <c r="K410"/>
      <c r="L410"/>
      <c r="M410">
        <v>1</v>
      </c>
      <c r="N410">
        <v>1</v>
      </c>
      <c r="O410"/>
      <c r="P410">
        <v>10</v>
      </c>
      <c r="Q410">
        <v>1</v>
      </c>
      <c r="R410">
        <v>15</v>
      </c>
      <c r="S410">
        <v>30</v>
      </c>
    </row>
    <row r="411" spans="1:19" x14ac:dyDescent="0.35">
      <c r="A411" t="s">
        <v>1847</v>
      </c>
      <c r="B411" t="s">
        <v>956</v>
      </c>
      <c r="C411" t="s">
        <v>1848</v>
      </c>
      <c r="D411" t="s">
        <v>958</v>
      </c>
      <c r="E411" t="s">
        <v>23</v>
      </c>
      <c r="F411" t="s">
        <v>34</v>
      </c>
      <c r="G411">
        <v>180</v>
      </c>
      <c r="H411">
        <v>59</v>
      </c>
      <c r="I411"/>
      <c r="J411"/>
      <c r="K411"/>
      <c r="L411"/>
      <c r="M411"/>
      <c r="N411">
        <v>1</v>
      </c>
      <c r="O411"/>
      <c r="P411"/>
      <c r="Q411"/>
      <c r="R411">
        <v>1</v>
      </c>
      <c r="S411">
        <v>60</v>
      </c>
    </row>
    <row r="412" spans="1:19" x14ac:dyDescent="0.35">
      <c r="A412" t="s">
        <v>1847</v>
      </c>
      <c r="B412" t="s">
        <v>1427</v>
      </c>
      <c r="C412" t="s">
        <v>1848</v>
      </c>
      <c r="D412" t="s">
        <v>1429</v>
      </c>
      <c r="E412" t="s">
        <v>23</v>
      </c>
      <c r="F412" t="s">
        <v>34</v>
      </c>
      <c r="G412">
        <v>180</v>
      </c>
      <c r="H412">
        <v>93</v>
      </c>
      <c r="I412"/>
      <c r="J412"/>
      <c r="K412"/>
      <c r="L412"/>
      <c r="M412">
        <v>1</v>
      </c>
      <c r="N412"/>
      <c r="O412"/>
      <c r="P412">
        <v>5</v>
      </c>
      <c r="Q412">
        <v>1</v>
      </c>
      <c r="R412">
        <v>7</v>
      </c>
      <c r="S412">
        <v>100</v>
      </c>
    </row>
    <row r="413" spans="1:19" x14ac:dyDescent="0.35">
      <c r="A413" t="s">
        <v>1847</v>
      </c>
      <c r="B413" t="s">
        <v>1332</v>
      </c>
      <c r="C413" t="s">
        <v>1848</v>
      </c>
      <c r="D413" t="s">
        <v>1333</v>
      </c>
      <c r="E413" t="s">
        <v>23</v>
      </c>
      <c r="F413" t="s">
        <v>34</v>
      </c>
      <c r="G413">
        <v>180</v>
      </c>
      <c r="H413">
        <v>190</v>
      </c>
      <c r="I413"/>
      <c r="J413">
        <v>10</v>
      </c>
      <c r="K413"/>
      <c r="L413"/>
      <c r="M413">
        <v>1</v>
      </c>
      <c r="N413">
        <v>5</v>
      </c>
      <c r="O413"/>
      <c r="P413">
        <v>10</v>
      </c>
      <c r="Q413">
        <v>4</v>
      </c>
      <c r="R413">
        <v>30</v>
      </c>
      <c r="S413">
        <v>220</v>
      </c>
    </row>
    <row r="414" spans="1:19" x14ac:dyDescent="0.35">
      <c r="A414" t="s">
        <v>1847</v>
      </c>
      <c r="B414" t="s">
        <v>1849</v>
      </c>
      <c r="C414" t="s">
        <v>1848</v>
      </c>
      <c r="D414" t="s">
        <v>1850</v>
      </c>
      <c r="E414" t="s">
        <v>23</v>
      </c>
      <c r="F414" t="s">
        <v>34</v>
      </c>
      <c r="G414">
        <v>180</v>
      </c>
      <c r="H414">
        <v>10</v>
      </c>
      <c r="I414"/>
      <c r="J414">
        <v>2</v>
      </c>
      <c r="K414"/>
      <c r="L414"/>
      <c r="M414">
        <v>1</v>
      </c>
      <c r="N414">
        <v>1</v>
      </c>
      <c r="O414"/>
      <c r="P414">
        <v>5</v>
      </c>
      <c r="Q414">
        <v>1</v>
      </c>
      <c r="R414">
        <v>10</v>
      </c>
      <c r="S414">
        <v>20</v>
      </c>
    </row>
    <row r="415" spans="1:19" x14ac:dyDescent="0.35">
      <c r="A415" t="s">
        <v>1847</v>
      </c>
      <c r="B415" t="s">
        <v>91</v>
      </c>
      <c r="C415" t="s">
        <v>1848</v>
      </c>
      <c r="D415" t="s">
        <v>92</v>
      </c>
      <c r="E415" t="s">
        <v>23</v>
      </c>
      <c r="F415" t="s">
        <v>34</v>
      </c>
      <c r="G415">
        <v>180</v>
      </c>
      <c r="H415">
        <v>40</v>
      </c>
      <c r="I415"/>
      <c r="J415">
        <v>10</v>
      </c>
      <c r="K415"/>
      <c r="L415"/>
      <c r="M415">
        <v>1</v>
      </c>
      <c r="N415">
        <v>1</v>
      </c>
      <c r="O415"/>
      <c r="P415">
        <v>25</v>
      </c>
      <c r="Q415">
        <v>3</v>
      </c>
      <c r="R415">
        <v>40</v>
      </c>
      <c r="S415">
        <v>80</v>
      </c>
    </row>
    <row r="416" spans="1:19" x14ac:dyDescent="0.35">
      <c r="A416" t="s">
        <v>1847</v>
      </c>
      <c r="B416" t="s">
        <v>720</v>
      </c>
      <c r="C416" t="s">
        <v>1848</v>
      </c>
      <c r="D416" t="s">
        <v>721</v>
      </c>
      <c r="E416" t="s">
        <v>23</v>
      </c>
      <c r="F416" t="s">
        <v>34</v>
      </c>
      <c r="G416">
        <v>180</v>
      </c>
      <c r="H416">
        <v>40</v>
      </c>
      <c r="I416"/>
      <c r="J416"/>
      <c r="K416"/>
      <c r="L416"/>
      <c r="M416"/>
      <c r="N416"/>
      <c r="O416"/>
      <c r="P416"/>
      <c r="Q416"/>
      <c r="R416">
        <v>0</v>
      </c>
      <c r="S416">
        <v>40</v>
      </c>
    </row>
    <row r="417" spans="1:19" x14ac:dyDescent="0.35">
      <c r="A417" t="s">
        <v>1847</v>
      </c>
      <c r="B417" t="s">
        <v>398</v>
      </c>
      <c r="C417" t="s">
        <v>1848</v>
      </c>
      <c r="D417" t="s">
        <v>399</v>
      </c>
      <c r="E417" t="s">
        <v>23</v>
      </c>
      <c r="F417" t="s">
        <v>34</v>
      </c>
      <c r="G417">
        <v>180</v>
      </c>
      <c r="H417">
        <v>30</v>
      </c>
      <c r="I417"/>
      <c r="J417">
        <v>1</v>
      </c>
      <c r="K417"/>
      <c r="L417"/>
      <c r="M417">
        <v>1</v>
      </c>
      <c r="N417">
        <v>1</v>
      </c>
      <c r="O417"/>
      <c r="P417">
        <v>12</v>
      </c>
      <c r="Q417">
        <v>5</v>
      </c>
      <c r="R417">
        <v>20</v>
      </c>
      <c r="S417">
        <v>50</v>
      </c>
    </row>
    <row r="418" spans="1:19" x14ac:dyDescent="0.35">
      <c r="A418" t="s">
        <v>1847</v>
      </c>
      <c r="B418" t="s">
        <v>1262</v>
      </c>
      <c r="C418" t="s">
        <v>1848</v>
      </c>
      <c r="D418" t="s">
        <v>1263</v>
      </c>
      <c r="E418" t="s">
        <v>23</v>
      </c>
      <c r="F418" t="s">
        <v>34</v>
      </c>
      <c r="G418">
        <v>180</v>
      </c>
      <c r="H418">
        <v>54</v>
      </c>
      <c r="I418"/>
      <c r="J418"/>
      <c r="K418"/>
      <c r="L418"/>
      <c r="M418"/>
      <c r="N418">
        <v>1</v>
      </c>
      <c r="O418"/>
      <c r="P418"/>
      <c r="Q418"/>
      <c r="R418">
        <v>1</v>
      </c>
      <c r="S418">
        <v>55</v>
      </c>
    </row>
    <row r="419" spans="1:19" x14ac:dyDescent="0.35">
      <c r="A419" t="s">
        <v>1847</v>
      </c>
      <c r="B419" t="s">
        <v>722</v>
      </c>
      <c r="C419" t="s">
        <v>1848</v>
      </c>
      <c r="D419" t="s">
        <v>723</v>
      </c>
      <c r="E419" t="s">
        <v>23</v>
      </c>
      <c r="F419" t="s">
        <v>34</v>
      </c>
      <c r="G419">
        <v>180</v>
      </c>
      <c r="H419">
        <v>15</v>
      </c>
      <c r="I419"/>
      <c r="J419">
        <v>6</v>
      </c>
      <c r="K419"/>
      <c r="L419"/>
      <c r="M419">
        <v>1</v>
      </c>
      <c r="N419">
        <v>5</v>
      </c>
      <c r="O419"/>
      <c r="P419">
        <v>12</v>
      </c>
      <c r="Q419">
        <v>1</v>
      </c>
      <c r="R419">
        <v>25</v>
      </c>
      <c r="S419">
        <v>40</v>
      </c>
    </row>
    <row r="420" spans="1:19" x14ac:dyDescent="0.35">
      <c r="A420" t="s">
        <v>1847</v>
      </c>
      <c r="B420" t="s">
        <v>885</v>
      </c>
      <c r="C420" t="s">
        <v>1848</v>
      </c>
      <c r="D420" t="s">
        <v>886</v>
      </c>
      <c r="E420" t="s">
        <v>23</v>
      </c>
      <c r="F420" t="s">
        <v>34</v>
      </c>
      <c r="G420">
        <v>180</v>
      </c>
      <c r="H420">
        <v>95</v>
      </c>
      <c r="I420"/>
      <c r="J420"/>
      <c r="K420"/>
      <c r="L420"/>
      <c r="M420"/>
      <c r="N420"/>
      <c r="O420"/>
      <c r="P420"/>
      <c r="Q420"/>
      <c r="R420">
        <v>0</v>
      </c>
      <c r="S420">
        <v>95</v>
      </c>
    </row>
    <row r="421" spans="1:19" x14ac:dyDescent="0.35">
      <c r="A421" t="s">
        <v>1847</v>
      </c>
      <c r="B421" t="s">
        <v>1851</v>
      </c>
      <c r="C421" t="s">
        <v>1848</v>
      </c>
      <c r="D421" t="s">
        <v>1852</v>
      </c>
      <c r="E421" t="s">
        <v>23</v>
      </c>
      <c r="F421" t="s">
        <v>34</v>
      </c>
      <c r="G421">
        <v>180</v>
      </c>
      <c r="H421">
        <v>20</v>
      </c>
      <c r="I421"/>
      <c r="J421">
        <v>2</v>
      </c>
      <c r="K421"/>
      <c r="L421"/>
      <c r="M421">
        <v>1</v>
      </c>
      <c r="N421">
        <v>1</v>
      </c>
      <c r="O421"/>
      <c r="P421">
        <v>10</v>
      </c>
      <c r="Q421">
        <v>1</v>
      </c>
      <c r="R421">
        <v>15</v>
      </c>
      <c r="S421">
        <v>35</v>
      </c>
    </row>
    <row r="422" spans="1:19" x14ac:dyDescent="0.35">
      <c r="A422" t="s">
        <v>1847</v>
      </c>
      <c r="B422" t="s">
        <v>1853</v>
      </c>
      <c r="C422" t="s">
        <v>1848</v>
      </c>
      <c r="D422" t="s">
        <v>1854</v>
      </c>
      <c r="E422" t="s">
        <v>23</v>
      </c>
      <c r="F422" t="s">
        <v>34</v>
      </c>
      <c r="G422">
        <v>180</v>
      </c>
      <c r="H422">
        <v>15</v>
      </c>
      <c r="I422"/>
      <c r="J422">
        <v>7</v>
      </c>
      <c r="K422"/>
      <c r="L422"/>
      <c r="M422">
        <v>1</v>
      </c>
      <c r="N422">
        <v>1</v>
      </c>
      <c r="O422"/>
      <c r="P422">
        <v>20</v>
      </c>
      <c r="Q422">
        <v>1</v>
      </c>
      <c r="R422">
        <v>30</v>
      </c>
      <c r="S422">
        <v>45</v>
      </c>
    </row>
    <row r="423" spans="1:19" x14ac:dyDescent="0.35">
      <c r="A423" t="s">
        <v>1847</v>
      </c>
      <c r="B423" t="s">
        <v>97</v>
      </c>
      <c r="C423" t="s">
        <v>1848</v>
      </c>
      <c r="D423" t="s">
        <v>98</v>
      </c>
      <c r="E423" t="s">
        <v>23</v>
      </c>
      <c r="F423" t="s">
        <v>34</v>
      </c>
      <c r="G423">
        <v>180</v>
      </c>
      <c r="H423">
        <v>25</v>
      </c>
      <c r="I423"/>
      <c r="J423">
        <v>7</v>
      </c>
      <c r="K423"/>
      <c r="L423"/>
      <c r="M423">
        <v>1</v>
      </c>
      <c r="N423">
        <v>1</v>
      </c>
      <c r="O423"/>
      <c r="P423">
        <v>25</v>
      </c>
      <c r="Q423">
        <v>1</v>
      </c>
      <c r="R423">
        <v>35</v>
      </c>
      <c r="S423">
        <v>60</v>
      </c>
    </row>
    <row r="424" spans="1:19" x14ac:dyDescent="0.35">
      <c r="A424" t="s">
        <v>1855</v>
      </c>
      <c r="B424" t="s">
        <v>1118</v>
      </c>
      <c r="C424" t="s">
        <v>1856</v>
      </c>
      <c r="D424" t="s">
        <v>1119</v>
      </c>
      <c r="E424" t="s">
        <v>23</v>
      </c>
      <c r="F424" t="s">
        <v>25</v>
      </c>
      <c r="G424">
        <v>240</v>
      </c>
      <c r="H424">
        <v>190</v>
      </c>
      <c r="I424">
        <v>0</v>
      </c>
      <c r="J424">
        <v>8</v>
      </c>
      <c r="K424">
        <v>0</v>
      </c>
      <c r="L424">
        <v>0</v>
      </c>
      <c r="M424">
        <v>1</v>
      </c>
      <c r="N424">
        <v>1</v>
      </c>
      <c r="O424">
        <v>0</v>
      </c>
      <c r="P424">
        <v>14</v>
      </c>
      <c r="Q424">
        <v>2</v>
      </c>
      <c r="R424">
        <v>26</v>
      </c>
      <c r="S424">
        <v>216</v>
      </c>
    </row>
    <row r="425" spans="1:19" x14ac:dyDescent="0.35">
      <c r="A425" t="s">
        <v>1855</v>
      </c>
      <c r="B425" t="s">
        <v>877</v>
      </c>
      <c r="C425" t="s">
        <v>1856</v>
      </c>
      <c r="D425" t="s">
        <v>878</v>
      </c>
      <c r="E425" t="s">
        <v>23</v>
      </c>
      <c r="F425" t="s">
        <v>34</v>
      </c>
      <c r="G425">
        <v>180</v>
      </c>
      <c r="H425">
        <v>50</v>
      </c>
      <c r="I425">
        <v>0</v>
      </c>
      <c r="J425">
        <v>3</v>
      </c>
      <c r="K425">
        <v>0</v>
      </c>
      <c r="L425">
        <v>0</v>
      </c>
      <c r="M425">
        <v>0</v>
      </c>
      <c r="N425">
        <v>1</v>
      </c>
      <c r="O425">
        <v>0</v>
      </c>
      <c r="P425">
        <v>5</v>
      </c>
      <c r="Q425">
        <v>1</v>
      </c>
      <c r="R425">
        <v>10</v>
      </c>
      <c r="S425">
        <v>60</v>
      </c>
    </row>
    <row r="426" spans="1:19" x14ac:dyDescent="0.35">
      <c r="A426" t="s">
        <v>1855</v>
      </c>
      <c r="B426" t="s">
        <v>133</v>
      </c>
      <c r="C426" t="s">
        <v>1856</v>
      </c>
      <c r="D426" t="s">
        <v>134</v>
      </c>
      <c r="E426" t="s">
        <v>23</v>
      </c>
      <c r="F426" t="s">
        <v>34</v>
      </c>
      <c r="G426">
        <v>180</v>
      </c>
      <c r="H426">
        <v>20</v>
      </c>
      <c r="I426">
        <v>0</v>
      </c>
      <c r="J426">
        <v>4</v>
      </c>
      <c r="K426">
        <v>0</v>
      </c>
      <c r="L426">
        <v>0</v>
      </c>
      <c r="M426">
        <v>0</v>
      </c>
      <c r="N426">
        <v>1</v>
      </c>
      <c r="O426">
        <v>0</v>
      </c>
      <c r="P426">
        <v>4</v>
      </c>
      <c r="Q426">
        <v>1</v>
      </c>
      <c r="R426">
        <v>10</v>
      </c>
      <c r="S426">
        <v>30</v>
      </c>
    </row>
    <row r="427" spans="1:19" x14ac:dyDescent="0.35">
      <c r="A427" t="s">
        <v>1855</v>
      </c>
      <c r="B427" t="s">
        <v>168</v>
      </c>
      <c r="C427" t="s">
        <v>1856</v>
      </c>
      <c r="D427" t="s">
        <v>169</v>
      </c>
      <c r="E427" t="s">
        <v>23</v>
      </c>
      <c r="F427" t="s">
        <v>145</v>
      </c>
      <c r="G427">
        <v>180</v>
      </c>
      <c r="H427">
        <v>30</v>
      </c>
      <c r="I427">
        <v>0</v>
      </c>
      <c r="J427">
        <v>5</v>
      </c>
      <c r="K427">
        <v>0</v>
      </c>
      <c r="L427">
        <v>0</v>
      </c>
      <c r="M427">
        <v>2</v>
      </c>
      <c r="N427">
        <v>2</v>
      </c>
      <c r="O427">
        <v>0</v>
      </c>
      <c r="P427">
        <v>8</v>
      </c>
      <c r="Q427">
        <v>3</v>
      </c>
      <c r="R427">
        <v>20</v>
      </c>
      <c r="S427">
        <v>50</v>
      </c>
    </row>
    <row r="428" spans="1:19" x14ac:dyDescent="0.35">
      <c r="A428" t="s">
        <v>1855</v>
      </c>
      <c r="B428" t="s">
        <v>88</v>
      </c>
      <c r="C428" t="s">
        <v>1856</v>
      </c>
      <c r="D428" t="s">
        <v>90</v>
      </c>
      <c r="E428" t="s">
        <v>23</v>
      </c>
      <c r="F428" t="s">
        <v>34</v>
      </c>
      <c r="G428">
        <v>180</v>
      </c>
      <c r="H428">
        <v>53</v>
      </c>
      <c r="I428">
        <v>0</v>
      </c>
      <c r="J428">
        <v>4</v>
      </c>
      <c r="K428">
        <v>0</v>
      </c>
      <c r="L428">
        <v>0</v>
      </c>
      <c r="M428">
        <v>0</v>
      </c>
      <c r="N428">
        <v>5</v>
      </c>
      <c r="O428">
        <v>0</v>
      </c>
      <c r="P428">
        <v>8</v>
      </c>
      <c r="Q428">
        <v>5</v>
      </c>
      <c r="R428">
        <v>22</v>
      </c>
      <c r="S428">
        <v>75</v>
      </c>
    </row>
    <row r="429" spans="1:19" x14ac:dyDescent="0.35">
      <c r="A429" t="s">
        <v>1855</v>
      </c>
      <c r="B429" t="s">
        <v>176</v>
      </c>
      <c r="C429" t="s">
        <v>1856</v>
      </c>
      <c r="D429" t="s">
        <v>177</v>
      </c>
      <c r="E429" t="s">
        <v>23</v>
      </c>
      <c r="F429" t="s">
        <v>34</v>
      </c>
      <c r="G429">
        <v>180</v>
      </c>
      <c r="H429">
        <v>200</v>
      </c>
      <c r="I429">
        <v>0</v>
      </c>
      <c r="J429">
        <v>4</v>
      </c>
      <c r="K429">
        <v>0</v>
      </c>
      <c r="L429">
        <v>0</v>
      </c>
      <c r="M429">
        <v>1</v>
      </c>
      <c r="N429">
        <v>1</v>
      </c>
      <c r="O429">
        <v>0</v>
      </c>
      <c r="P429">
        <v>15</v>
      </c>
      <c r="Q429">
        <v>4</v>
      </c>
      <c r="R429">
        <v>25</v>
      </c>
      <c r="S429">
        <v>225</v>
      </c>
    </row>
    <row r="430" spans="1:19" x14ac:dyDescent="0.35">
      <c r="A430" t="s">
        <v>1855</v>
      </c>
      <c r="B430" t="s">
        <v>1857</v>
      </c>
      <c r="C430" t="s">
        <v>1856</v>
      </c>
      <c r="D430" t="s">
        <v>1858</v>
      </c>
      <c r="E430" t="s">
        <v>23</v>
      </c>
      <c r="F430" t="s">
        <v>34</v>
      </c>
      <c r="G430">
        <v>180</v>
      </c>
      <c r="H430">
        <v>15</v>
      </c>
      <c r="I430">
        <v>0</v>
      </c>
      <c r="J430">
        <v>5</v>
      </c>
      <c r="K430">
        <v>0</v>
      </c>
      <c r="L430">
        <v>0</v>
      </c>
      <c r="M430">
        <v>1</v>
      </c>
      <c r="N430">
        <v>1</v>
      </c>
      <c r="O430">
        <v>0</v>
      </c>
      <c r="P430">
        <v>15</v>
      </c>
      <c r="Q430">
        <v>3</v>
      </c>
      <c r="R430">
        <v>25</v>
      </c>
      <c r="S430">
        <v>40</v>
      </c>
    </row>
    <row r="431" spans="1:19" x14ac:dyDescent="0.35">
      <c r="A431" t="s">
        <v>1855</v>
      </c>
      <c r="B431" t="s">
        <v>1859</v>
      </c>
      <c r="C431" t="s">
        <v>1856</v>
      </c>
      <c r="D431" t="s">
        <v>1860</v>
      </c>
      <c r="E431" t="s">
        <v>23</v>
      </c>
      <c r="F431" t="s">
        <v>145</v>
      </c>
      <c r="G431">
        <v>180</v>
      </c>
      <c r="H431">
        <v>35</v>
      </c>
      <c r="I431">
        <v>0</v>
      </c>
      <c r="J431">
        <v>2</v>
      </c>
      <c r="K431">
        <v>0</v>
      </c>
      <c r="L431">
        <v>0</v>
      </c>
      <c r="M431">
        <v>2</v>
      </c>
      <c r="N431">
        <v>1</v>
      </c>
      <c r="O431">
        <v>0</v>
      </c>
      <c r="P431">
        <v>0</v>
      </c>
      <c r="Q431">
        <v>0</v>
      </c>
      <c r="R431">
        <v>5</v>
      </c>
      <c r="S431">
        <v>40</v>
      </c>
    </row>
    <row r="432" spans="1:19" x14ac:dyDescent="0.35">
      <c r="A432" t="s">
        <v>1855</v>
      </c>
      <c r="B432" t="s">
        <v>121</v>
      </c>
      <c r="C432" t="s">
        <v>1856</v>
      </c>
      <c r="D432" t="s">
        <v>122</v>
      </c>
      <c r="E432" t="s">
        <v>23</v>
      </c>
      <c r="F432" t="s">
        <v>34</v>
      </c>
      <c r="G432">
        <v>180</v>
      </c>
      <c r="H432">
        <v>35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4</v>
      </c>
      <c r="Q432">
        <v>1</v>
      </c>
      <c r="R432">
        <v>5</v>
      </c>
      <c r="S432">
        <v>40</v>
      </c>
    </row>
    <row r="433" spans="1:19" x14ac:dyDescent="0.35">
      <c r="A433" t="s">
        <v>1855</v>
      </c>
      <c r="B433" t="s">
        <v>1861</v>
      </c>
      <c r="C433" t="s">
        <v>1856</v>
      </c>
      <c r="D433" t="s">
        <v>1862</v>
      </c>
      <c r="E433" t="s">
        <v>23</v>
      </c>
      <c r="F433" t="s">
        <v>34</v>
      </c>
      <c r="G433">
        <v>180</v>
      </c>
      <c r="H433">
        <v>9</v>
      </c>
      <c r="I433">
        <v>0</v>
      </c>
      <c r="J433">
        <v>2</v>
      </c>
      <c r="K433">
        <v>0</v>
      </c>
      <c r="L433">
        <v>0</v>
      </c>
      <c r="M433">
        <v>0</v>
      </c>
      <c r="N433">
        <v>1</v>
      </c>
      <c r="O433">
        <v>0</v>
      </c>
      <c r="P433">
        <v>2</v>
      </c>
      <c r="Q433">
        <v>1</v>
      </c>
      <c r="R433">
        <v>6</v>
      </c>
      <c r="S433">
        <v>15</v>
      </c>
    </row>
    <row r="434" spans="1:19" x14ac:dyDescent="0.35">
      <c r="A434" t="s">
        <v>1855</v>
      </c>
      <c r="B434" t="s">
        <v>885</v>
      </c>
      <c r="C434" t="s">
        <v>1856</v>
      </c>
      <c r="D434" t="s">
        <v>886</v>
      </c>
      <c r="E434" t="s">
        <v>23</v>
      </c>
      <c r="F434" t="s">
        <v>34</v>
      </c>
      <c r="G434">
        <v>180</v>
      </c>
      <c r="H434">
        <v>65</v>
      </c>
      <c r="I434">
        <v>0</v>
      </c>
      <c r="J434">
        <v>3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1</v>
      </c>
      <c r="Q434">
        <v>1</v>
      </c>
      <c r="R434">
        <v>5</v>
      </c>
      <c r="S434">
        <v>70</v>
      </c>
    </row>
    <row r="435" spans="1:19" x14ac:dyDescent="0.35">
      <c r="A435" t="s">
        <v>1855</v>
      </c>
      <c r="B435" t="s">
        <v>1122</v>
      </c>
      <c r="C435" t="s">
        <v>1856</v>
      </c>
      <c r="D435" t="s">
        <v>1123</v>
      </c>
      <c r="E435" t="s">
        <v>23</v>
      </c>
      <c r="F435" t="s">
        <v>34</v>
      </c>
      <c r="G435">
        <v>180</v>
      </c>
      <c r="H435">
        <v>36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4</v>
      </c>
      <c r="Q435">
        <v>0</v>
      </c>
      <c r="R435">
        <v>4</v>
      </c>
      <c r="S435">
        <v>40</v>
      </c>
    </row>
    <row r="436" spans="1:19" x14ac:dyDescent="0.35">
      <c r="A436" t="s">
        <v>1855</v>
      </c>
      <c r="B436" t="s">
        <v>654</v>
      </c>
      <c r="C436" t="s">
        <v>1856</v>
      </c>
      <c r="D436" t="s">
        <v>1863</v>
      </c>
      <c r="E436" t="s">
        <v>23</v>
      </c>
      <c r="F436" t="s">
        <v>34</v>
      </c>
      <c r="G436">
        <v>180</v>
      </c>
      <c r="H436">
        <v>25</v>
      </c>
      <c r="I436">
        <v>0</v>
      </c>
      <c r="J436">
        <v>3</v>
      </c>
      <c r="K436">
        <v>0</v>
      </c>
      <c r="L436">
        <v>0</v>
      </c>
      <c r="M436">
        <v>0</v>
      </c>
      <c r="N436">
        <v>1</v>
      </c>
      <c r="O436">
        <v>0</v>
      </c>
      <c r="P436">
        <v>10</v>
      </c>
      <c r="Q436">
        <v>1</v>
      </c>
      <c r="R436">
        <v>15</v>
      </c>
      <c r="S436">
        <v>40</v>
      </c>
    </row>
    <row r="437" spans="1:19" x14ac:dyDescent="0.35">
      <c r="A437" t="s">
        <v>1855</v>
      </c>
      <c r="B437" t="s">
        <v>95</v>
      </c>
      <c r="C437" t="s">
        <v>1856</v>
      </c>
      <c r="D437" t="s">
        <v>96</v>
      </c>
      <c r="E437" t="s">
        <v>23</v>
      </c>
      <c r="F437" t="s">
        <v>34</v>
      </c>
      <c r="G437">
        <v>180</v>
      </c>
      <c r="H437">
        <v>40</v>
      </c>
      <c r="I437">
        <v>0</v>
      </c>
      <c r="J437">
        <v>2</v>
      </c>
      <c r="K437">
        <v>0</v>
      </c>
      <c r="L437">
        <v>0</v>
      </c>
      <c r="M437">
        <v>1</v>
      </c>
      <c r="N437">
        <v>1</v>
      </c>
      <c r="O437">
        <v>0</v>
      </c>
      <c r="P437">
        <v>3</v>
      </c>
      <c r="Q437">
        <v>1</v>
      </c>
      <c r="R437">
        <v>8</v>
      </c>
      <c r="S437">
        <v>48</v>
      </c>
    </row>
    <row r="438" spans="1:19" x14ac:dyDescent="0.35">
      <c r="A438" t="s">
        <v>1855</v>
      </c>
      <c r="B438" t="s">
        <v>97</v>
      </c>
      <c r="C438" t="s">
        <v>1856</v>
      </c>
      <c r="D438" t="s">
        <v>98</v>
      </c>
      <c r="E438" t="s">
        <v>23</v>
      </c>
      <c r="F438" t="s">
        <v>34</v>
      </c>
      <c r="G438">
        <v>180</v>
      </c>
      <c r="H438">
        <v>15</v>
      </c>
      <c r="I438">
        <v>0</v>
      </c>
      <c r="J438">
        <v>4</v>
      </c>
      <c r="K438">
        <v>0</v>
      </c>
      <c r="L438">
        <v>0</v>
      </c>
      <c r="M438">
        <v>2</v>
      </c>
      <c r="N438">
        <v>1</v>
      </c>
      <c r="O438">
        <v>0</v>
      </c>
      <c r="P438">
        <v>15</v>
      </c>
      <c r="Q438">
        <v>3</v>
      </c>
      <c r="R438">
        <v>25</v>
      </c>
      <c r="S438">
        <v>40</v>
      </c>
    </row>
    <row r="439" spans="1:19" x14ac:dyDescent="0.35">
      <c r="A439" t="s">
        <v>1855</v>
      </c>
      <c r="B439" t="s">
        <v>1864</v>
      </c>
      <c r="C439" t="s">
        <v>1856</v>
      </c>
      <c r="D439" t="s">
        <v>1865</v>
      </c>
      <c r="E439" t="s">
        <v>893</v>
      </c>
      <c r="F439" t="s">
        <v>894</v>
      </c>
      <c r="G439">
        <v>300</v>
      </c>
      <c r="H439">
        <v>25</v>
      </c>
      <c r="I439">
        <v>0</v>
      </c>
      <c r="J439">
        <v>5</v>
      </c>
      <c r="K439">
        <v>0</v>
      </c>
      <c r="L439">
        <v>0</v>
      </c>
      <c r="M439">
        <v>4</v>
      </c>
      <c r="N439">
        <v>1</v>
      </c>
      <c r="O439">
        <v>0</v>
      </c>
      <c r="P439">
        <v>13</v>
      </c>
      <c r="Q439">
        <v>2</v>
      </c>
      <c r="R439">
        <v>25</v>
      </c>
      <c r="S439">
        <v>50</v>
      </c>
    </row>
    <row r="442" spans="1:19" x14ac:dyDescent="0.35">
      <c r="B442" s="28" t="s">
        <v>1874</v>
      </c>
      <c r="C442" s="29"/>
      <c r="D442" s="29"/>
      <c r="E442" s="30"/>
      <c r="H442" s="4">
        <f>SUM(Privado___RGA_Mainfile___final_25_26[Vagas RGA])</f>
        <v>18831</v>
      </c>
      <c r="I442" s="4">
        <f>SUM(Privado___RGA_Mainfile___final_25_26[Vagas RE])</f>
        <v>70</v>
      </c>
      <c r="J442" s="4">
        <f>SUM(Privado___RGA_Mainfile___final_25_26[Vagas M23])</f>
        <v>1856</v>
      </c>
      <c r="K442" s="4">
        <f>SUM(Privado___RGA_Mainfile___final_25_26[Vagas
TDET])</f>
        <v>296</v>
      </c>
      <c r="L442" s="4">
        <f>SUM(Privado___RGA_Mainfile___final_25_26[Vagas TDTSP])</f>
        <v>434</v>
      </c>
      <c r="M442" s="4">
        <f>SUM(Privado___RGA_Mainfile___final_25_26[Vagas TOCS])</f>
        <v>633</v>
      </c>
      <c r="N442" s="4">
        <f>SUM(Privado___RGA_Mainfile___final_25_26[Vagas TCDC])</f>
        <v>853</v>
      </c>
      <c r="O442" s="4">
        <f>SUM(Privado___RGA_Mainfile___final_25_26[Vagas LicMed])</f>
        <v>0</v>
      </c>
      <c r="P442" s="4">
        <f>SUM(Privado___RGA_Mainfile___final_25_26[Vagas EI])</f>
        <v>1192</v>
      </c>
      <c r="Q442" s="4">
        <f>SUM(Privado___RGA_Mainfile___final_25_26[Vagas MPIC])</f>
        <v>815</v>
      </c>
      <c r="R442" s="4">
        <f>SUM(Privado___RGA_Mainfile___final_25_26[Total Vagas CE
2025/2026])</f>
        <v>6079</v>
      </c>
      <c r="S442" s="4">
        <f>SUM(Privado___RGA_Mainfile___final_25_26[Total Vagas
(CI+CL+RE+CE)])</f>
        <v>24980</v>
      </c>
    </row>
    <row r="443" spans="1:19" ht="14.5" customHeight="1" x14ac:dyDescent="0.35">
      <c r="B443" s="34" t="s">
        <v>1948</v>
      </c>
      <c r="C443" s="35"/>
      <c r="D443" s="35"/>
      <c r="E443" s="36"/>
    </row>
    <row r="444" spans="1:19" ht="14.5" customHeight="1" x14ac:dyDescent="0.35">
      <c r="B444" s="34"/>
      <c r="C444" s="35"/>
      <c r="D444" s="35"/>
      <c r="E444" s="36"/>
    </row>
    <row r="445" spans="1:19" ht="59.5" customHeight="1" x14ac:dyDescent="0.35">
      <c r="B445" s="37"/>
      <c r="C445" s="38"/>
      <c r="D445" s="38"/>
      <c r="E445" s="39"/>
    </row>
    <row r="446" spans="1:19" ht="22.5" customHeight="1" x14ac:dyDescent="0.35">
      <c r="B446" s="31" t="s">
        <v>1944</v>
      </c>
      <c r="C446" s="32"/>
      <c r="D446" s="32"/>
      <c r="E446" s="33"/>
    </row>
  </sheetData>
  <mergeCells count="2">
    <mergeCell ref="B446:E446"/>
    <mergeCell ref="B443:E445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72502-188A-46F0-9503-52C389E82262}">
  <sheetPr codeName="Folha3"/>
  <dimension ref="A1:I9"/>
  <sheetViews>
    <sheetView workbookViewId="0"/>
  </sheetViews>
  <sheetFormatPr defaultColWidth="8.7265625" defaultRowHeight="14.5" x14ac:dyDescent="0.35"/>
  <cols>
    <col min="1" max="1" width="13.7265625" style="1" customWidth="1"/>
    <col min="2" max="2" width="9" style="1" customWidth="1"/>
    <col min="3" max="3" width="39.36328125" style="1" customWidth="1"/>
    <col min="4" max="4" width="6.453125" style="1" customWidth="1"/>
    <col min="5" max="5" width="15.26953125" style="1" customWidth="1"/>
    <col min="6" max="6" width="11.1796875" style="1" customWidth="1"/>
    <col min="7" max="7" width="9.7265625" style="1" customWidth="1"/>
    <col min="8" max="8" width="8.7265625" style="1"/>
    <col min="9" max="9" width="12.1796875" style="1" customWidth="1"/>
    <col min="10" max="16384" width="8.7265625" style="1"/>
  </cols>
  <sheetData>
    <row r="1" spans="1:9" ht="27" thickBot="1" x14ac:dyDescent="0.4">
      <c r="A1" s="23" t="s">
        <v>1886</v>
      </c>
      <c r="B1" s="5" t="s">
        <v>1875</v>
      </c>
      <c r="C1" s="5" t="s">
        <v>1938</v>
      </c>
      <c r="D1" s="5" t="s">
        <v>1876</v>
      </c>
      <c r="E1" s="5" t="s">
        <v>1877</v>
      </c>
      <c r="F1" s="5" t="s">
        <v>1878</v>
      </c>
      <c r="G1" s="5" t="s">
        <v>5</v>
      </c>
      <c r="H1" s="5" t="s">
        <v>6</v>
      </c>
      <c r="I1" s="6" t="s">
        <v>1879</v>
      </c>
    </row>
    <row r="2" spans="1:9" s="10" customFormat="1" ht="26.5" thickTop="1" x14ac:dyDescent="0.3">
      <c r="A2" s="24" t="s">
        <v>1935</v>
      </c>
      <c r="B2" s="7" t="s">
        <v>1880</v>
      </c>
      <c r="C2" s="5" t="s">
        <v>1881</v>
      </c>
      <c r="D2" s="7" t="s">
        <v>1882</v>
      </c>
      <c r="E2" s="5" t="s">
        <v>1883</v>
      </c>
      <c r="F2" s="5" t="s">
        <v>1884</v>
      </c>
      <c r="G2" s="7" t="s">
        <v>34</v>
      </c>
      <c r="H2" s="7" t="s">
        <v>1885</v>
      </c>
      <c r="I2" s="9" t="s">
        <v>1939</v>
      </c>
    </row>
    <row r="4" spans="1:9" x14ac:dyDescent="0.35">
      <c r="A4" s="25"/>
      <c r="B4" s="25"/>
      <c r="C4" s="25"/>
      <c r="D4" s="25"/>
    </row>
    <row r="5" spans="1:9" x14ac:dyDescent="0.35">
      <c r="A5" s="26" t="s">
        <v>1874</v>
      </c>
    </row>
    <row r="6" spans="1:9" x14ac:dyDescent="0.35">
      <c r="A6" s="40" t="s">
        <v>1940</v>
      </c>
      <c r="B6" s="41"/>
      <c r="C6" s="41"/>
      <c r="D6" s="42"/>
    </row>
    <row r="7" spans="1:9" x14ac:dyDescent="0.35">
      <c r="A7" s="43"/>
      <c r="B7" s="44"/>
      <c r="C7" s="44"/>
      <c r="D7" s="45"/>
    </row>
    <row r="8" spans="1:9" x14ac:dyDescent="0.35">
      <c r="A8" s="40" t="s">
        <v>1941</v>
      </c>
      <c r="B8" s="41"/>
      <c r="C8" s="41"/>
      <c r="D8" s="42"/>
    </row>
    <row r="9" spans="1:9" x14ac:dyDescent="0.35">
      <c r="A9" s="43"/>
      <c r="B9" s="44"/>
      <c r="C9" s="44"/>
      <c r="D9" s="45"/>
    </row>
  </sheetData>
  <mergeCells count="2">
    <mergeCell ref="A6:D7"/>
    <mergeCell ref="A8:D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A640F-1223-4D49-98E4-D644BCCC769D}">
  <sheetPr codeName="Folha7"/>
  <dimension ref="A1:S32"/>
  <sheetViews>
    <sheetView workbookViewId="0">
      <pane ySplit="1" topLeftCell="A3" activePane="bottomLeft" state="frozen"/>
      <selection pane="bottomLeft" activeCell="R1" sqref="R1"/>
    </sheetView>
  </sheetViews>
  <sheetFormatPr defaultRowHeight="13" x14ac:dyDescent="0.3"/>
  <cols>
    <col min="1" max="1" width="8.54296875" style="10" customWidth="1"/>
    <col min="2" max="2" width="5" style="10" customWidth="1"/>
    <col min="3" max="3" width="33.1796875" style="10" customWidth="1"/>
    <col min="4" max="4" width="7.36328125" style="10" customWidth="1"/>
    <col min="5" max="5" width="61.08984375" style="10" bestFit="1" customWidth="1"/>
    <col min="6" max="6" width="11.7265625" style="10" customWidth="1"/>
    <col min="7" max="7" width="11.1796875" style="10" bestFit="1" customWidth="1"/>
    <col min="8" max="8" width="7.1796875" style="10" bestFit="1" customWidth="1"/>
    <col min="9" max="9" width="10" style="21" customWidth="1"/>
    <col min="10" max="10" width="16" style="21" customWidth="1"/>
    <col min="11" max="11" width="9.36328125" style="21" customWidth="1"/>
    <col min="12" max="12" width="17.1796875" style="21" customWidth="1"/>
    <col min="13" max="13" width="17.08984375" style="21" customWidth="1"/>
    <col min="14" max="14" width="14" style="21" customWidth="1"/>
    <col min="15" max="15" width="15.7265625" style="21" customWidth="1"/>
    <col min="16" max="16" width="12" style="21" customWidth="1"/>
    <col min="17" max="18" width="13.81640625" style="21" customWidth="1"/>
    <col min="19" max="19" width="12.54296875" style="21" bestFit="1" customWidth="1"/>
    <col min="20" max="16384" width="8.7265625" style="10"/>
  </cols>
  <sheetData>
    <row r="1" spans="1:19" ht="52" x14ac:dyDescent="0.3">
      <c r="A1" s="7" t="s">
        <v>1886</v>
      </c>
      <c r="B1" s="5" t="s">
        <v>1875</v>
      </c>
      <c r="C1" s="5" t="s">
        <v>1942</v>
      </c>
      <c r="D1" s="5" t="s">
        <v>1876</v>
      </c>
      <c r="E1" s="5" t="s">
        <v>1877</v>
      </c>
      <c r="F1" s="5" t="s">
        <v>1878</v>
      </c>
      <c r="G1" s="5" t="s">
        <v>5</v>
      </c>
      <c r="H1" s="5" t="s">
        <v>6</v>
      </c>
      <c r="I1" s="11" t="s">
        <v>1887</v>
      </c>
      <c r="J1" s="12" t="s">
        <v>1888</v>
      </c>
      <c r="K1" s="13" t="s">
        <v>1889</v>
      </c>
      <c r="L1" s="13" t="s">
        <v>1890</v>
      </c>
      <c r="M1" s="13" t="s">
        <v>1891</v>
      </c>
      <c r="N1" s="13" t="s">
        <v>1892</v>
      </c>
      <c r="O1" s="13" t="s">
        <v>1893</v>
      </c>
      <c r="P1" s="13" t="s">
        <v>1894</v>
      </c>
      <c r="Q1" s="14" t="s">
        <v>1895</v>
      </c>
      <c r="R1" s="15" t="s">
        <v>1945</v>
      </c>
      <c r="S1" s="6" t="s">
        <v>1946</v>
      </c>
    </row>
    <row r="2" spans="1:19" ht="26" x14ac:dyDescent="0.3">
      <c r="A2" s="5" t="s">
        <v>1896</v>
      </c>
      <c r="B2" s="7">
        <v>4141</v>
      </c>
      <c r="C2" s="5" t="s">
        <v>1528</v>
      </c>
      <c r="D2" s="7" t="s">
        <v>1897</v>
      </c>
      <c r="E2" s="7" t="s">
        <v>1898</v>
      </c>
      <c r="F2" s="5" t="s">
        <v>1884</v>
      </c>
      <c r="G2" s="7" t="s">
        <v>145</v>
      </c>
      <c r="H2" s="7">
        <v>180</v>
      </c>
      <c r="I2" s="8">
        <v>14</v>
      </c>
      <c r="J2" s="16"/>
      <c r="K2" s="8">
        <v>28</v>
      </c>
      <c r="L2" s="8">
        <v>2</v>
      </c>
      <c r="M2" s="8">
        <v>2</v>
      </c>
      <c r="N2" s="8">
        <v>2</v>
      </c>
      <c r="O2" s="8"/>
      <c r="P2" s="8">
        <v>8</v>
      </c>
      <c r="Q2" s="17">
        <v>4</v>
      </c>
      <c r="R2" s="8">
        <f t="shared" ref="R2:R27" si="0">SUM(J2:Q2)</f>
        <v>46</v>
      </c>
      <c r="S2" s="8">
        <f>SUM(I2:Q2)</f>
        <v>60</v>
      </c>
    </row>
    <row r="3" spans="1:19" ht="26" x14ac:dyDescent="0.3">
      <c r="A3" s="5" t="s">
        <v>1899</v>
      </c>
      <c r="B3" s="7">
        <v>3023</v>
      </c>
      <c r="C3" s="5" t="s">
        <v>89</v>
      </c>
      <c r="D3" s="7" t="s">
        <v>1900</v>
      </c>
      <c r="E3" s="7" t="s">
        <v>1901</v>
      </c>
      <c r="F3" s="5" t="s">
        <v>1884</v>
      </c>
      <c r="G3" s="7" t="s">
        <v>145</v>
      </c>
      <c r="H3" s="7">
        <v>180</v>
      </c>
      <c r="I3" s="8">
        <v>45</v>
      </c>
      <c r="J3" s="16"/>
      <c r="K3" s="8">
        <v>5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17">
        <v>0</v>
      </c>
      <c r="R3" s="8">
        <f t="shared" si="0"/>
        <v>5</v>
      </c>
      <c r="S3" s="8">
        <f t="shared" ref="S3:S27" si="1">SUM(I3:Q3)</f>
        <v>50</v>
      </c>
    </row>
    <row r="4" spans="1:19" ht="26" x14ac:dyDescent="0.3">
      <c r="A4" s="5" t="s">
        <v>1899</v>
      </c>
      <c r="B4" s="7">
        <v>3101</v>
      </c>
      <c r="C4" s="5" t="s">
        <v>430</v>
      </c>
      <c r="D4" s="7" t="s">
        <v>1902</v>
      </c>
      <c r="E4" s="7" t="s">
        <v>1903</v>
      </c>
      <c r="F4" s="5" t="s">
        <v>1884</v>
      </c>
      <c r="G4" s="7" t="s">
        <v>34</v>
      </c>
      <c r="H4" s="7">
        <v>180</v>
      </c>
      <c r="I4" s="8">
        <v>22</v>
      </c>
      <c r="J4" s="16"/>
      <c r="K4" s="8"/>
      <c r="L4" s="8"/>
      <c r="M4" s="8"/>
      <c r="N4" s="8"/>
      <c r="O4" s="8"/>
      <c r="P4" s="8"/>
      <c r="Q4" s="17">
        <v>5</v>
      </c>
      <c r="R4" s="8">
        <f t="shared" si="0"/>
        <v>5</v>
      </c>
      <c r="S4" s="8">
        <f t="shared" si="1"/>
        <v>27</v>
      </c>
    </row>
    <row r="5" spans="1:19" ht="26" x14ac:dyDescent="0.3">
      <c r="A5" s="5" t="s">
        <v>1896</v>
      </c>
      <c r="B5" s="7">
        <v>4155</v>
      </c>
      <c r="C5" s="5" t="s">
        <v>1567</v>
      </c>
      <c r="D5" s="7" t="s">
        <v>1904</v>
      </c>
      <c r="E5" s="7" t="s">
        <v>1905</v>
      </c>
      <c r="F5" s="5" t="s">
        <v>1884</v>
      </c>
      <c r="G5" s="7" t="s">
        <v>145</v>
      </c>
      <c r="H5" s="7">
        <v>180</v>
      </c>
      <c r="I5" s="8">
        <v>32</v>
      </c>
      <c r="J5" s="16">
        <v>3</v>
      </c>
      <c r="K5" s="8">
        <v>22</v>
      </c>
      <c r="L5" s="8"/>
      <c r="M5" s="8"/>
      <c r="N5" s="8"/>
      <c r="O5" s="8"/>
      <c r="P5" s="8">
        <v>1</v>
      </c>
      <c r="Q5" s="17">
        <v>2</v>
      </c>
      <c r="R5" s="8">
        <f t="shared" si="0"/>
        <v>28</v>
      </c>
      <c r="S5" s="8">
        <f t="shared" si="1"/>
        <v>60</v>
      </c>
    </row>
    <row r="6" spans="1:19" ht="26" x14ac:dyDescent="0.3">
      <c r="A6" s="5" t="s">
        <v>1899</v>
      </c>
      <c r="B6" s="7">
        <v>1400</v>
      </c>
      <c r="C6" s="5" t="s">
        <v>1906</v>
      </c>
      <c r="D6" s="7" t="s">
        <v>1340</v>
      </c>
      <c r="E6" s="7" t="s">
        <v>1341</v>
      </c>
      <c r="F6" s="5" t="s">
        <v>1884</v>
      </c>
      <c r="G6" s="7" t="s">
        <v>34</v>
      </c>
      <c r="H6" s="7">
        <v>180</v>
      </c>
      <c r="I6" s="8">
        <v>150</v>
      </c>
      <c r="J6" s="16"/>
      <c r="K6" s="8"/>
      <c r="L6" s="8"/>
      <c r="M6" s="8"/>
      <c r="N6" s="8"/>
      <c r="O6" s="8"/>
      <c r="P6" s="8"/>
      <c r="Q6" s="17"/>
      <c r="R6" s="8">
        <f t="shared" si="0"/>
        <v>0</v>
      </c>
      <c r="S6" s="8">
        <f t="shared" si="1"/>
        <v>150</v>
      </c>
    </row>
    <row r="7" spans="1:19" ht="26" x14ac:dyDescent="0.3">
      <c r="A7" s="5" t="s">
        <v>1899</v>
      </c>
      <c r="B7" s="7">
        <v>1400</v>
      </c>
      <c r="C7" s="5" t="s">
        <v>1906</v>
      </c>
      <c r="D7" s="7" t="s">
        <v>1907</v>
      </c>
      <c r="E7" s="7" t="s">
        <v>1908</v>
      </c>
      <c r="F7" s="5" t="s">
        <v>1884</v>
      </c>
      <c r="G7" s="7" t="s">
        <v>34</v>
      </c>
      <c r="H7" s="7">
        <v>180</v>
      </c>
      <c r="I7" s="8">
        <v>214</v>
      </c>
      <c r="J7" s="16"/>
      <c r="K7" s="8"/>
      <c r="L7" s="8"/>
      <c r="M7" s="8"/>
      <c r="N7" s="8"/>
      <c r="O7" s="8"/>
      <c r="P7" s="8"/>
      <c r="Q7" s="17"/>
      <c r="R7" s="8">
        <f t="shared" si="0"/>
        <v>0</v>
      </c>
      <c r="S7" s="8">
        <f t="shared" si="1"/>
        <v>214</v>
      </c>
    </row>
    <row r="8" spans="1:19" ht="26" x14ac:dyDescent="0.3">
      <c r="A8" s="5" t="s">
        <v>1899</v>
      </c>
      <c r="B8" s="7">
        <v>1400</v>
      </c>
      <c r="C8" s="5" t="s">
        <v>1906</v>
      </c>
      <c r="D8" s="7" t="s">
        <v>1348</v>
      </c>
      <c r="E8" s="7" t="s">
        <v>1349</v>
      </c>
      <c r="F8" s="5" t="s">
        <v>1884</v>
      </c>
      <c r="G8" s="7" t="s">
        <v>34</v>
      </c>
      <c r="H8" s="7">
        <v>180</v>
      </c>
      <c r="I8" s="8">
        <v>130</v>
      </c>
      <c r="J8" s="16"/>
      <c r="K8" s="8"/>
      <c r="L8" s="8"/>
      <c r="M8" s="8"/>
      <c r="N8" s="8"/>
      <c r="O8" s="8"/>
      <c r="P8" s="8"/>
      <c r="Q8" s="17"/>
      <c r="R8" s="8">
        <f t="shared" si="0"/>
        <v>0</v>
      </c>
      <c r="S8" s="8">
        <f t="shared" si="1"/>
        <v>130</v>
      </c>
    </row>
    <row r="9" spans="1:19" ht="26" x14ac:dyDescent="0.3">
      <c r="A9" s="5" t="s">
        <v>1899</v>
      </c>
      <c r="B9" s="7">
        <v>1400</v>
      </c>
      <c r="C9" s="5" t="s">
        <v>1906</v>
      </c>
      <c r="D9" s="7" t="s">
        <v>88</v>
      </c>
      <c r="E9" s="7" t="s">
        <v>90</v>
      </c>
      <c r="F9" s="5" t="s">
        <v>1884</v>
      </c>
      <c r="G9" s="7" t="s">
        <v>145</v>
      </c>
      <c r="H9" s="7">
        <v>180</v>
      </c>
      <c r="I9" s="8">
        <v>120</v>
      </c>
      <c r="J9" s="16"/>
      <c r="K9" s="8"/>
      <c r="L9" s="8"/>
      <c r="M9" s="8"/>
      <c r="N9" s="8"/>
      <c r="O9" s="8"/>
      <c r="P9" s="8"/>
      <c r="Q9" s="17"/>
      <c r="R9" s="8">
        <f t="shared" si="0"/>
        <v>0</v>
      </c>
      <c r="S9" s="8">
        <f t="shared" si="1"/>
        <v>120</v>
      </c>
    </row>
    <row r="10" spans="1:19" ht="26" x14ac:dyDescent="0.3">
      <c r="A10" s="5" t="s">
        <v>1899</v>
      </c>
      <c r="B10" s="7">
        <v>1400</v>
      </c>
      <c r="C10" s="5" t="s">
        <v>1906</v>
      </c>
      <c r="D10" s="7" t="s">
        <v>946</v>
      </c>
      <c r="E10" s="7" t="s">
        <v>947</v>
      </c>
      <c r="F10" s="5" t="s">
        <v>1884</v>
      </c>
      <c r="G10" s="7" t="s">
        <v>34</v>
      </c>
      <c r="H10" s="7">
        <v>180</v>
      </c>
      <c r="I10" s="8">
        <v>80</v>
      </c>
      <c r="J10" s="16"/>
      <c r="K10" s="8"/>
      <c r="L10" s="8"/>
      <c r="M10" s="8"/>
      <c r="N10" s="8"/>
      <c r="O10" s="8"/>
      <c r="P10" s="8"/>
      <c r="Q10" s="17"/>
      <c r="R10" s="8">
        <f t="shared" si="0"/>
        <v>0</v>
      </c>
      <c r="S10" s="8">
        <f t="shared" si="1"/>
        <v>80</v>
      </c>
    </row>
    <row r="11" spans="1:19" ht="26" x14ac:dyDescent="0.3">
      <c r="A11" s="5" t="s">
        <v>1899</v>
      </c>
      <c r="B11" s="7">
        <v>1400</v>
      </c>
      <c r="C11" s="5" t="s">
        <v>1906</v>
      </c>
      <c r="D11" s="7" t="s">
        <v>176</v>
      </c>
      <c r="E11" s="7" t="s">
        <v>177</v>
      </c>
      <c r="F11" s="5" t="s">
        <v>1884</v>
      </c>
      <c r="G11" s="7" t="s">
        <v>34</v>
      </c>
      <c r="H11" s="7">
        <v>180</v>
      </c>
      <c r="I11" s="8">
        <v>350</v>
      </c>
      <c r="J11" s="16"/>
      <c r="K11" s="8"/>
      <c r="L11" s="8"/>
      <c r="M11" s="8"/>
      <c r="N11" s="8"/>
      <c r="O11" s="8"/>
      <c r="P11" s="8"/>
      <c r="Q11" s="17"/>
      <c r="R11" s="8">
        <f t="shared" si="0"/>
        <v>0</v>
      </c>
      <c r="S11" s="8">
        <f t="shared" si="1"/>
        <v>350</v>
      </c>
    </row>
    <row r="12" spans="1:19" ht="26" x14ac:dyDescent="0.3">
      <c r="A12" s="5" t="s">
        <v>1899</v>
      </c>
      <c r="B12" s="7">
        <v>1400</v>
      </c>
      <c r="C12" s="5" t="s">
        <v>1906</v>
      </c>
      <c r="D12" s="7" t="s">
        <v>1909</v>
      </c>
      <c r="E12" s="7" t="s">
        <v>1910</v>
      </c>
      <c r="F12" s="5" t="s">
        <v>1884</v>
      </c>
      <c r="G12" s="7" t="s">
        <v>34</v>
      </c>
      <c r="H12" s="7">
        <v>180</v>
      </c>
      <c r="I12" s="8">
        <v>150</v>
      </c>
      <c r="J12" s="16"/>
      <c r="K12" s="8"/>
      <c r="L12" s="8"/>
      <c r="M12" s="8"/>
      <c r="N12" s="8"/>
      <c r="O12" s="8"/>
      <c r="P12" s="8"/>
      <c r="Q12" s="17"/>
      <c r="R12" s="8">
        <f t="shared" si="0"/>
        <v>0</v>
      </c>
      <c r="S12" s="8">
        <f t="shared" si="1"/>
        <v>150</v>
      </c>
    </row>
    <row r="13" spans="1:19" ht="26" x14ac:dyDescent="0.3">
      <c r="A13" s="5" t="s">
        <v>1899</v>
      </c>
      <c r="B13" s="7">
        <v>1400</v>
      </c>
      <c r="C13" s="5" t="s">
        <v>1906</v>
      </c>
      <c r="D13" s="7" t="s">
        <v>950</v>
      </c>
      <c r="E13" s="7" t="s">
        <v>951</v>
      </c>
      <c r="F13" s="5" t="s">
        <v>1884</v>
      </c>
      <c r="G13" s="7" t="s">
        <v>34</v>
      </c>
      <c r="H13" s="7">
        <v>180</v>
      </c>
      <c r="I13" s="8">
        <v>300</v>
      </c>
      <c r="J13" s="16"/>
      <c r="K13" s="8"/>
      <c r="L13" s="8"/>
      <c r="M13" s="8"/>
      <c r="N13" s="8"/>
      <c r="O13" s="8"/>
      <c r="P13" s="8"/>
      <c r="Q13" s="17"/>
      <c r="R13" s="8">
        <f t="shared" si="0"/>
        <v>0</v>
      </c>
      <c r="S13" s="8">
        <f t="shared" si="1"/>
        <v>300</v>
      </c>
    </row>
    <row r="14" spans="1:19" ht="26" x14ac:dyDescent="0.3">
      <c r="A14" s="5" t="s">
        <v>1899</v>
      </c>
      <c r="B14" s="7">
        <v>1400</v>
      </c>
      <c r="C14" s="5" t="s">
        <v>1906</v>
      </c>
      <c r="D14" s="7" t="s">
        <v>1911</v>
      </c>
      <c r="E14" s="7" t="s">
        <v>1912</v>
      </c>
      <c r="F14" s="5" t="s">
        <v>1884</v>
      </c>
      <c r="G14" s="7" t="s">
        <v>34</v>
      </c>
      <c r="H14" s="7">
        <v>180</v>
      </c>
      <c r="I14" s="8">
        <v>80</v>
      </c>
      <c r="J14" s="16"/>
      <c r="K14" s="8"/>
      <c r="L14" s="8"/>
      <c r="M14" s="8"/>
      <c r="N14" s="8"/>
      <c r="O14" s="8"/>
      <c r="P14" s="8"/>
      <c r="Q14" s="17"/>
      <c r="R14" s="8">
        <f t="shared" si="0"/>
        <v>0</v>
      </c>
      <c r="S14" s="8">
        <f t="shared" si="1"/>
        <v>80</v>
      </c>
    </row>
    <row r="15" spans="1:19" ht="26" x14ac:dyDescent="0.3">
      <c r="A15" s="5" t="s">
        <v>1899</v>
      </c>
      <c r="B15" s="7">
        <v>1400</v>
      </c>
      <c r="C15" s="5" t="s">
        <v>1906</v>
      </c>
      <c r="D15" s="7" t="s">
        <v>1366</v>
      </c>
      <c r="E15" s="7" t="s">
        <v>1367</v>
      </c>
      <c r="F15" s="5" t="s">
        <v>1884</v>
      </c>
      <c r="G15" s="7" t="s">
        <v>34</v>
      </c>
      <c r="H15" s="7">
        <v>180</v>
      </c>
      <c r="I15" s="8">
        <v>120</v>
      </c>
      <c r="J15" s="16"/>
      <c r="K15" s="8"/>
      <c r="L15" s="8"/>
      <c r="M15" s="8"/>
      <c r="N15" s="8"/>
      <c r="O15" s="8"/>
      <c r="P15" s="8"/>
      <c r="Q15" s="17"/>
      <c r="R15" s="8">
        <f t="shared" si="0"/>
        <v>0</v>
      </c>
      <c r="S15" s="8">
        <f t="shared" si="1"/>
        <v>120</v>
      </c>
    </row>
    <row r="16" spans="1:19" ht="26" x14ac:dyDescent="0.3">
      <c r="A16" s="5" t="s">
        <v>1899</v>
      </c>
      <c r="B16" s="7">
        <v>1400</v>
      </c>
      <c r="C16" s="5" t="s">
        <v>1906</v>
      </c>
      <c r="D16" s="7" t="s">
        <v>1913</v>
      </c>
      <c r="E16" s="7" t="s">
        <v>1914</v>
      </c>
      <c r="F16" s="5" t="s">
        <v>1884</v>
      </c>
      <c r="G16" s="7" t="s">
        <v>34</v>
      </c>
      <c r="H16" s="7">
        <v>180</v>
      </c>
      <c r="I16" s="8">
        <v>160</v>
      </c>
      <c r="J16" s="16"/>
      <c r="K16" s="8"/>
      <c r="L16" s="8"/>
      <c r="M16" s="8"/>
      <c r="N16" s="8"/>
      <c r="O16" s="8"/>
      <c r="P16" s="8"/>
      <c r="Q16" s="17"/>
      <c r="R16" s="8">
        <f t="shared" si="0"/>
        <v>0</v>
      </c>
      <c r="S16" s="8">
        <f t="shared" si="1"/>
        <v>160</v>
      </c>
    </row>
    <row r="17" spans="1:19" ht="26" x14ac:dyDescent="0.3">
      <c r="A17" s="5" t="s">
        <v>1899</v>
      </c>
      <c r="B17" s="7">
        <v>1400</v>
      </c>
      <c r="C17" s="5" t="s">
        <v>1906</v>
      </c>
      <c r="D17" s="7" t="s">
        <v>1096</v>
      </c>
      <c r="E17" s="7" t="s">
        <v>1097</v>
      </c>
      <c r="F17" s="5" t="s">
        <v>1884</v>
      </c>
      <c r="G17" s="7" t="s">
        <v>34</v>
      </c>
      <c r="H17" s="7">
        <v>180</v>
      </c>
      <c r="I17" s="8">
        <v>150</v>
      </c>
      <c r="J17" s="16"/>
      <c r="K17" s="8"/>
      <c r="L17" s="8"/>
      <c r="M17" s="8"/>
      <c r="N17" s="8"/>
      <c r="O17" s="8"/>
      <c r="P17" s="8"/>
      <c r="Q17" s="17"/>
      <c r="R17" s="8">
        <f t="shared" si="0"/>
        <v>0</v>
      </c>
      <c r="S17" s="8">
        <f t="shared" si="1"/>
        <v>150</v>
      </c>
    </row>
    <row r="18" spans="1:19" ht="26" x14ac:dyDescent="0.3">
      <c r="A18" s="5" t="s">
        <v>1896</v>
      </c>
      <c r="B18" s="7">
        <v>4350</v>
      </c>
      <c r="C18" s="5" t="s">
        <v>1767</v>
      </c>
      <c r="D18" s="7" t="s">
        <v>1915</v>
      </c>
      <c r="E18" s="7" t="s">
        <v>1916</v>
      </c>
      <c r="F18" s="5" t="s">
        <v>1884</v>
      </c>
      <c r="G18" s="7" t="s">
        <v>145</v>
      </c>
      <c r="H18" s="7">
        <v>180</v>
      </c>
      <c r="I18" s="8">
        <v>32</v>
      </c>
      <c r="J18" s="16">
        <v>3</v>
      </c>
      <c r="K18" s="8">
        <v>22</v>
      </c>
      <c r="L18" s="8"/>
      <c r="M18" s="8"/>
      <c r="N18" s="8"/>
      <c r="O18" s="8"/>
      <c r="P18" s="8">
        <v>1</v>
      </c>
      <c r="Q18" s="17"/>
      <c r="R18" s="8">
        <f t="shared" si="0"/>
        <v>26</v>
      </c>
      <c r="S18" s="8">
        <f t="shared" si="1"/>
        <v>58</v>
      </c>
    </row>
    <row r="19" spans="1:19" ht="26" x14ac:dyDescent="0.3">
      <c r="A19" s="5" t="s">
        <v>1896</v>
      </c>
      <c r="B19" s="7">
        <v>4350</v>
      </c>
      <c r="C19" s="5" t="s">
        <v>1767</v>
      </c>
      <c r="D19" s="7" t="s">
        <v>1917</v>
      </c>
      <c r="E19" s="7" t="s">
        <v>1918</v>
      </c>
      <c r="F19" s="5" t="s">
        <v>1884</v>
      </c>
      <c r="G19" s="7" t="s">
        <v>145</v>
      </c>
      <c r="H19" s="7">
        <v>180</v>
      </c>
      <c r="I19" s="8">
        <v>42</v>
      </c>
      <c r="J19" s="16">
        <v>4</v>
      </c>
      <c r="K19" s="8">
        <v>31</v>
      </c>
      <c r="L19" s="8"/>
      <c r="M19" s="8"/>
      <c r="N19" s="8"/>
      <c r="O19" s="8"/>
      <c r="P19" s="8">
        <v>1</v>
      </c>
      <c r="Q19" s="17"/>
      <c r="R19" s="8">
        <f t="shared" si="0"/>
        <v>36</v>
      </c>
      <c r="S19" s="8">
        <f t="shared" si="1"/>
        <v>78</v>
      </c>
    </row>
    <row r="20" spans="1:19" ht="26" x14ac:dyDescent="0.3">
      <c r="A20" s="5" t="s">
        <v>1896</v>
      </c>
      <c r="B20" s="7">
        <v>4350</v>
      </c>
      <c r="C20" s="5" t="s">
        <v>1767</v>
      </c>
      <c r="D20" s="7" t="s">
        <v>1919</v>
      </c>
      <c r="E20" s="7" t="s">
        <v>1920</v>
      </c>
      <c r="F20" s="5" t="s">
        <v>1884</v>
      </c>
      <c r="G20" s="7" t="s">
        <v>145</v>
      </c>
      <c r="H20" s="7">
        <v>180</v>
      </c>
      <c r="I20" s="8">
        <v>42</v>
      </c>
      <c r="J20" s="16">
        <v>4</v>
      </c>
      <c r="K20" s="8">
        <v>31</v>
      </c>
      <c r="L20" s="8"/>
      <c r="M20" s="8"/>
      <c r="N20" s="8"/>
      <c r="O20" s="8"/>
      <c r="P20" s="8">
        <v>1</v>
      </c>
      <c r="Q20" s="17"/>
      <c r="R20" s="8">
        <f t="shared" si="0"/>
        <v>36</v>
      </c>
      <c r="S20" s="8">
        <f t="shared" si="1"/>
        <v>78</v>
      </c>
    </row>
    <row r="21" spans="1:19" ht="26" x14ac:dyDescent="0.3">
      <c r="A21" s="5" t="s">
        <v>1896</v>
      </c>
      <c r="B21" s="7">
        <v>4350</v>
      </c>
      <c r="C21" s="5" t="s">
        <v>1767</v>
      </c>
      <c r="D21" s="7" t="s">
        <v>1921</v>
      </c>
      <c r="E21" s="7" t="s">
        <v>1922</v>
      </c>
      <c r="F21" s="5" t="s">
        <v>1884</v>
      </c>
      <c r="G21" s="7" t="s">
        <v>145</v>
      </c>
      <c r="H21" s="7">
        <v>180</v>
      </c>
      <c r="I21" s="8">
        <v>42</v>
      </c>
      <c r="J21" s="16">
        <v>4</v>
      </c>
      <c r="K21" s="8">
        <v>31</v>
      </c>
      <c r="L21" s="8"/>
      <c r="M21" s="8"/>
      <c r="N21" s="8"/>
      <c r="O21" s="8"/>
      <c r="P21" s="8">
        <v>1</v>
      </c>
      <c r="Q21" s="17"/>
      <c r="R21" s="8">
        <f t="shared" si="0"/>
        <v>36</v>
      </c>
      <c r="S21" s="8">
        <f t="shared" si="1"/>
        <v>78</v>
      </c>
    </row>
    <row r="22" spans="1:19" ht="26" x14ac:dyDescent="0.3">
      <c r="A22" s="5" t="s">
        <v>1896</v>
      </c>
      <c r="B22" s="7">
        <v>4350</v>
      </c>
      <c r="C22" s="5" t="s">
        <v>1767</v>
      </c>
      <c r="D22" s="7" t="s">
        <v>1923</v>
      </c>
      <c r="E22" s="7" t="s">
        <v>1924</v>
      </c>
      <c r="F22" s="5" t="s">
        <v>1884</v>
      </c>
      <c r="G22" s="7" t="s">
        <v>145</v>
      </c>
      <c r="H22" s="7">
        <v>180</v>
      </c>
      <c r="I22" s="8">
        <v>42</v>
      </c>
      <c r="J22" s="16">
        <v>4</v>
      </c>
      <c r="K22" s="8">
        <v>31</v>
      </c>
      <c r="L22" s="8"/>
      <c r="M22" s="8"/>
      <c r="N22" s="8"/>
      <c r="O22" s="8"/>
      <c r="P22" s="8">
        <v>1</v>
      </c>
      <c r="Q22" s="17"/>
      <c r="R22" s="8">
        <f t="shared" si="0"/>
        <v>36</v>
      </c>
      <c r="S22" s="8">
        <f t="shared" si="1"/>
        <v>78</v>
      </c>
    </row>
    <row r="23" spans="1:19" ht="26" x14ac:dyDescent="0.3">
      <c r="A23" s="5" t="s">
        <v>1896</v>
      </c>
      <c r="B23" s="7">
        <v>4350</v>
      </c>
      <c r="C23" s="5" t="s">
        <v>1767</v>
      </c>
      <c r="D23" s="7" t="s">
        <v>1925</v>
      </c>
      <c r="E23" s="7" t="s">
        <v>1926</v>
      </c>
      <c r="F23" s="5" t="s">
        <v>1884</v>
      </c>
      <c r="G23" s="7" t="s">
        <v>145</v>
      </c>
      <c r="H23" s="7">
        <v>180</v>
      </c>
      <c r="I23" s="8">
        <v>42</v>
      </c>
      <c r="J23" s="16">
        <v>4</v>
      </c>
      <c r="K23" s="8">
        <v>31</v>
      </c>
      <c r="L23" s="8"/>
      <c r="M23" s="8"/>
      <c r="N23" s="8"/>
      <c r="O23" s="8"/>
      <c r="P23" s="8">
        <v>1</v>
      </c>
      <c r="Q23" s="17"/>
      <c r="R23" s="8">
        <f t="shared" si="0"/>
        <v>36</v>
      </c>
      <c r="S23" s="8">
        <f t="shared" si="1"/>
        <v>78</v>
      </c>
    </row>
    <row r="24" spans="1:19" ht="26" x14ac:dyDescent="0.3">
      <c r="A24" s="5" t="s">
        <v>1896</v>
      </c>
      <c r="B24" s="7">
        <v>4350</v>
      </c>
      <c r="C24" s="5" t="s">
        <v>1767</v>
      </c>
      <c r="D24" s="7" t="s">
        <v>1927</v>
      </c>
      <c r="E24" s="7" t="s">
        <v>1928</v>
      </c>
      <c r="F24" s="5" t="s">
        <v>1884</v>
      </c>
      <c r="G24" s="7" t="s">
        <v>34</v>
      </c>
      <c r="H24" s="7">
        <v>180</v>
      </c>
      <c r="I24" s="8">
        <v>26</v>
      </c>
      <c r="J24" s="16">
        <v>2</v>
      </c>
      <c r="K24" s="8">
        <v>19</v>
      </c>
      <c r="L24" s="8"/>
      <c r="M24" s="8"/>
      <c r="N24" s="8"/>
      <c r="O24" s="8"/>
      <c r="P24" s="8">
        <v>1</v>
      </c>
      <c r="Q24" s="17"/>
      <c r="R24" s="8">
        <f t="shared" si="0"/>
        <v>22</v>
      </c>
      <c r="S24" s="8">
        <f t="shared" si="1"/>
        <v>48</v>
      </c>
    </row>
    <row r="25" spans="1:19" ht="26" x14ac:dyDescent="0.3">
      <c r="A25" s="5" t="s">
        <v>1896</v>
      </c>
      <c r="B25" s="7">
        <v>4350</v>
      </c>
      <c r="C25" s="5" t="s">
        <v>1767</v>
      </c>
      <c r="D25" s="7" t="s">
        <v>1929</v>
      </c>
      <c r="E25" s="7" t="s">
        <v>1930</v>
      </c>
      <c r="F25" s="5" t="s">
        <v>1884</v>
      </c>
      <c r="G25" s="7" t="s">
        <v>34</v>
      </c>
      <c r="H25" s="7">
        <v>180</v>
      </c>
      <c r="I25" s="8">
        <v>26</v>
      </c>
      <c r="J25" s="16">
        <v>2</v>
      </c>
      <c r="K25" s="8">
        <v>19</v>
      </c>
      <c r="L25" s="8"/>
      <c r="M25" s="8"/>
      <c r="N25" s="8"/>
      <c r="O25" s="8"/>
      <c r="P25" s="8">
        <v>1</v>
      </c>
      <c r="Q25" s="17"/>
      <c r="R25" s="8">
        <f t="shared" si="0"/>
        <v>22</v>
      </c>
      <c r="S25" s="8">
        <f t="shared" si="1"/>
        <v>48</v>
      </c>
    </row>
    <row r="26" spans="1:19" ht="26" x14ac:dyDescent="0.3">
      <c r="A26" s="5" t="s">
        <v>1896</v>
      </c>
      <c r="B26" s="7">
        <v>4350</v>
      </c>
      <c r="C26" s="5" t="s">
        <v>1767</v>
      </c>
      <c r="D26" s="7" t="s">
        <v>1931</v>
      </c>
      <c r="E26" s="7" t="s">
        <v>1932</v>
      </c>
      <c r="F26" s="5" t="s">
        <v>1884</v>
      </c>
      <c r="G26" s="7" t="s">
        <v>34</v>
      </c>
      <c r="H26" s="7">
        <v>180</v>
      </c>
      <c r="I26" s="8">
        <v>26</v>
      </c>
      <c r="J26" s="16">
        <v>2</v>
      </c>
      <c r="K26" s="8">
        <v>19</v>
      </c>
      <c r="L26" s="8"/>
      <c r="M26" s="8"/>
      <c r="N26" s="8"/>
      <c r="O26" s="8"/>
      <c r="P26" s="8">
        <v>1</v>
      </c>
      <c r="Q26" s="17"/>
      <c r="R26" s="8">
        <f t="shared" si="0"/>
        <v>22</v>
      </c>
      <c r="S26" s="8">
        <f t="shared" si="1"/>
        <v>48</v>
      </c>
    </row>
    <row r="27" spans="1:19" ht="26" x14ac:dyDescent="0.3">
      <c r="A27" s="5" t="s">
        <v>1896</v>
      </c>
      <c r="B27" s="7">
        <v>2750</v>
      </c>
      <c r="C27" s="5" t="s">
        <v>1780</v>
      </c>
      <c r="D27" s="7" t="s">
        <v>1933</v>
      </c>
      <c r="E27" s="7" t="s">
        <v>1934</v>
      </c>
      <c r="F27" s="5" t="s">
        <v>1884</v>
      </c>
      <c r="G27" s="7" t="s">
        <v>34</v>
      </c>
      <c r="H27" s="7">
        <v>180</v>
      </c>
      <c r="I27" s="8">
        <v>30</v>
      </c>
      <c r="J27" s="18"/>
      <c r="K27" s="19">
        <v>6</v>
      </c>
      <c r="L27" s="19">
        <v>1</v>
      </c>
      <c r="M27" s="19">
        <v>1</v>
      </c>
      <c r="N27" s="19">
        <v>2</v>
      </c>
      <c r="O27" s="19">
        <v>3</v>
      </c>
      <c r="P27" s="19">
        <v>4</v>
      </c>
      <c r="Q27" s="20">
        <v>3</v>
      </c>
      <c r="R27" s="8">
        <f t="shared" si="0"/>
        <v>20</v>
      </c>
      <c r="S27" s="8">
        <f t="shared" si="1"/>
        <v>50</v>
      </c>
    </row>
    <row r="29" spans="1:19" x14ac:dyDescent="0.3">
      <c r="I29" s="27">
        <f>SUM(Ficherios_Recebidos[Vagas 
2025-2026
RGA])</f>
        <v>2467</v>
      </c>
      <c r="J29" s="27">
        <f>SUM(Ficherios_Recebidos[Titulares ensino secundário + prova de avaliação conhecimentos])</f>
        <v>32</v>
      </c>
      <c r="K29" s="27">
        <f>SUM(Ficherios_Recebidos[Maiores 23 (M23)])</f>
        <v>295</v>
      </c>
      <c r="L29" s="27">
        <f>SUM(Ficherios_Recebidos[ Titulares de Diploma de Especialização Tecnológica (TDET)])</f>
        <v>3</v>
      </c>
      <c r="M29" s="27">
        <f>SUM(Ficherios_Recebidos[Titulares de Diploma de Técnico Superior Profissional (TDTSP)])</f>
        <v>3</v>
      </c>
      <c r="N29" s="27">
        <f>SUM(Ficherios_Recebidos[Titulares de outros Cursos Superiores (TOCS)])</f>
        <v>4</v>
      </c>
      <c r="O29" s="27">
        <f>SUM(Ficherios_Recebidos[Titulares de Cursos de Dupla Certificação (TCDC)])</f>
        <v>3</v>
      </c>
      <c r="P29" s="27">
        <f>SUM(Ficherios_Recebidos[Estudantes Internacionais 
(EI)
2025/2026])</f>
        <v>22</v>
      </c>
      <c r="Q29" s="27">
        <f>SUM(Ficherios_Recebidos[Mudança de par instituição/curso
(MPIC)
2025/2026])</f>
        <v>14</v>
      </c>
      <c r="R29" s="27">
        <f>SUM(Ficherios_Recebidos[Total Vagas Concursos Especiais])</f>
        <v>376</v>
      </c>
      <c r="S29" s="27">
        <f>SUM(Ficherios_Recebidos[Total vagas
'[RGA +  Concursos Especiais']])</f>
        <v>2843</v>
      </c>
    </row>
    <row r="31" spans="1:19" x14ac:dyDescent="0.3">
      <c r="A31" s="22" t="s">
        <v>1874</v>
      </c>
    </row>
    <row r="32" spans="1:19" ht="29.5" customHeight="1" x14ac:dyDescent="0.3">
      <c r="A32" s="46" t="s">
        <v>1943</v>
      </c>
      <c r="B32" s="47"/>
      <c r="C32" s="47"/>
      <c r="D32" s="48"/>
    </row>
  </sheetData>
  <mergeCells count="1">
    <mergeCell ref="A32:D32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E M A A B Q S w M E F A A C A A g A 6 H l O W s w d Y s u l A A A A 9 w A A A B I A H A B D b 2 5 m a W c v U G F j a 2 F n Z S 5 4 b W w g o h g A K K A U A A A A A A A A A A A A A A A A A A A A A A A A A A A A h Y 8 x D o I w G I W v Q r r T l p o Q I T 9 l c J W E R G N c G 6 j Q C I X Q Y r m b g 0 f y C m I U d X N 8 3 / u G 9 + 7 X G 6 R T 2 3 g X O R j V 6 Q Q F m C J P 6 q I r l a 4 S N N q T v 0 Y p h 1 w U Z 1 F J b 5 a 1 i S d T J q i 2 t o 8 J c c 5 h t 8 L d U B F G a U C O 2 X Z X 1 L I V 6 C O r / 7 K v t L F C F x J x O L z G c I a j E A d R G D J M g S w U M q W / B p s H P 9 s f C J u x s e M g e W / 9 f A 9 k i U D e J / g D U E s D B B Q A A g A I A O h 5 T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o e U 5 a 3 R 7 t u s o J A A D u P Q A A E w A c A E Z v c m 1 1 b G F z L 1 N l Y 3 R p b 2 4 x L m 0 g o h g A K K A U A A A A A A A A A A A A A A A A A A A A A A A A A A A A 7 V p L c x s 3 E r 6 7 y v 8 B N b q Q Z U o 2 O R T z 2 F V S 9 H C U s F a v F W n v Q V K p o B m I Q n k G w 8 y D K 8 e l H + P k k N q 9 p v a y x + U f 2 w b A x z z Q p K T 1 2 k 5 C H S S y u 6 f R D X Q D H 7 5 R w r y U R 4 I M 9 N / m n 5 4 + e f o k u a E x 8 8 m W d f p d l 2 y T Q 8 r F N Q 8 Y q b X q F t k j A U u f P i H w M 4 i y 2 G M g 2 Y 8 C n 8 U 7 + 2 C U 1 K z D r 8 9 f d 7 / r D s 5 b L 1 q 7 5 + 6 A n L x 6 e d B 3 j s / 3 + 8 7 3 b v / 0 e L D 8 R E 5 d x 3 3 Z 7 4 E M B r P q D e 1 5 y w J f K Z N R f M 9 9 n w m i f D f l 8 E N 6 F b C d A Q s g 5 N P o 7 0 l N h 9 E g j H o 3 5 K y b p j G / y l K W X H x 7 p h + + + J b 8 + R u S x h l b + u + L S f S G E S d L 0 i g k + 5 n Q + S 8 H 6 P q + E w V Z K G p o M A 1 i D W M q k u s o D m k M U u + G 8 T i y Z q F s G b V q F m t n T i R S J t K L + j K k U y Z o C I P o Y f P J a s 1 M X s O D b 5 B 3 1 h F Y y s j 0 r O y o r 3 f 5 Q c J o A o M c p z c s N g y l 5 3 U 5 V C U o O U b e N z Y J u T H d 2 z E V P j h R Q 8 x c 5 c b U e v V 5 M e V I n P i U a 1 f a U A Y m g 8 f n X 6 7 p 7 L v P i H v L w n G g V f X c i j g 3 V I x k 3 G / H b B n u w q s e T C r l Y E i W j X f l + U r h A Z K y 2 / R O z u X C T s u p e J s T t x B z G 5 G 3 E f k u I u 8 g 8 i 8 Q + Z e I / C s s r R e Y o o k p s J S b W M 5 N L O k m l n U T S 7 u J 5 d 3 8 0 r w + z a + Q d c P y b m F 5 t 1 q I J x u R t x H 5 L i L v I H I s 5 R a 2 1 i 1 s s W 0 s a R t L 2 k b r G 8 n a R r K 2 k a x t J G s b y 9 r G s r a x r N s v z E O 0 k Z Z u I w v d R n s a q + 8 2 k n Q b K + 8 2 l n U b K e 8 2 U t 6 7 S M 6 7 h Z z v D K e 5 P L C N h 3 h p s 5 0 d o f K c 1 H 1 2 I Y 9 w k Q V B b n s + i a M w S u W x z C j g j 5 z j m W Y m r 5 U D a J C z m U U 3 C A Y e D W i c 7 E l 8 c G H e + 5 t r N / 9 K K H L b d w e u u H Y i H l 7 F 9 P I 1 H b V 2 t 1 u d n d s g u T W s g 7 9 V C 6 7 r f Z a 8 i l C t k 8 W J U X u p N K Z u E p 5 R e F m 1 P f r P v 8 k p G 3 H A F B V d 3 x 2 Y Z A A O X w n u Q 8 b k O B 5 N f x L c o 9 X h u B f o U z Z J M z 9 K K g a e N L h k W l u N q 6 C u N s m Q j 6 N V k 3 P U f e 4 c V M S 9 L K Y e r Z q 7 z r C a K f W g c n h q f i B J q V 8 V d 5 M k 8 j i d / j L 9 O a r 2 y m w 1 j 7 r u f l n Z j R m 9 9 A R l 1 1 W f g t 0 a l k b 4 l + z W K / s 5 8 s d V E a 2 K e E U 0 8 s u i H k s A H 8 V s V B 3 9 E C b G 4 6 K 6 6 h C W a y r z c L y j k u / x E c w o r 1 a D 6 2 f K 4 O X 0 f W I q J / f W Y x 6 g X d O s Q 4 / R h H A o Q w 6 u l R u 4 g 7 S 3 5 U X E s G N F H j h J C F w 8 7 m 3 q r r Y 8 4 C F P G e n a b l J W y b u U b K + Q E S E R a V C J P m c x n v 6 a b A f 0 K o o R u 2 0 S Q p p J G q u w W A h J j 4 L p P 6 v T O Y x S G q i g 9 e T I W 1 Y p s p n C N c s P q w h E K Z T P Y c 8 d I q s w 7 A 0 H J 5 j u 2 B m Y R x s 6 P Q d 5 6 I B 7 U G 2 I 0 u 0 j 0 Z / 0 n b J G T Q n R e m e x o L v P 4 V c F L u R s l W E N m v a Z c / D s 1 H 3 m u P X 7 n H b m O 2 v 5 f F m c d 1 u l 7 U G d e y U Z c k N p r T 2 l S o H J M 2 p N y / R F 2 m n v y O f v 0 T S 4 c b V t S r b F x i k p T a 2 D m 5 R 6 x 2 C 4 o n l K 1 u b u K R n l + s e o 0 R 1 k U u V 7 y P j o v I n M S t 1 F Z p 3 u I 6 N u 0 U h G r e o k c x 6 6 l 0 x T h H c T b m 3 u p 5 J 9 6 X Q T W X j F 4 v I B V 5 B S o 5 S b p M u T L i c 1 n s 5 l f J C L s s C t j A P q Q X u 9 p k H G 8 v S N k i t p r d y z D Q l q G y 8 a M 6 O 4 Y N 0 w F / + K c l 9 X 4 E h J 5 4 u 4 U L b V Q i 2 V Z r E Y i + V X L r h 8 i R W L a l 0 Z r S u c O 5 R G w 1 m 0 0 n K t R e z W 9 Y w y S i x 8 1 Z v o s p f j g j W 3 j h Q 8 x J a + A C L v z J u + v X b T L 8 c n 8 z T B U 1 X j d / W n T 7 g w D 6 S 4 4 b M F 3 f j X j M V v X 3 L h Q 3 F B D N Y 7 y 2 K K R 6 P x P g S R B V T x X d b X l p m H W / J u l n V n k Y s c 7 4 z y d n n 2 + T j m I y j t P V I 7 o f H 0 p 5 C l c d S s k 7 1 v l i Y F k l o C x 2 D n b 1 H 8 5 i q K 3 u Q f a q i L Z a P A E M u f k 5 g x 4 d 1 A l 4 k 0 u h z c M J a C H + 3 w 3 V k / Z e G e V b C x G n + B + d i z l K l 1 c X f W o y m 9 0 A 7 n s 4 o 4 X k 6 7 z q t I x G N k 5 c d h 4 4 / o h I + o o p i X + b + 4 W 3 D Y y 9 h z l s U E T m I + g c 0 I d i a 5 P y 3 e K G y T a 7 g 8 B E Q 2 e u f x G Z 3 2 X 3 d 7 k N G 8 P 5 e f Y J f 0 2 B W H b f C P 8 3 6 h s 3 m / 8 E n f L 3 T w 9 w u d z f u F z / / 9 Q o n i R y j n e 7 x d K D 3 w B S L / A 7 x b K M m R j F t I x j Z C N 9 t I V d t I v s W 3 C h + Q n m 4 t 2 G n w 7 J O C V D K E j C R s T C U a j + F T P A H U D t / I D x l E I i / f S c r T j A M a + x d L y D h K E h q S s c Y I s D m B y U T h Y m k P Y t j X f Q A + y g W c c J 7 k P b V y j v p D 6 z f E k n f T g I q U e 3 S 7 / 2 q B u S 8 n r Q c Q 5 R V m 1 U g F f 6 4 E 9 x o G + 7 d I V e t 7 X P 9 e R O w h B U D l w X U B J u d / Y V c r s f f v x a a C 2 W d I p p Z Y 0 T y X W l L d i 0 o t a o p M a l H 3 8 Y j U / u + Q R 0 U r v k R r r a z 5 B 1 K j B u I V q / y q 3 Y Y K / Y y o 0 P 4 q J v S h v C R 6 W M 5 4 n o f z Z S X e 8 h 5 H 9 4 I x W 0 G Y / f / 4 s j y T V R r z U 1 N Z n Q 2 V V b 4 X f x z i 5 w N Q W W q I m O e H M C / m y u B p b 9 s V C R c R o a Q H G z A V U L n n J t / 5 8 3 C e 3 D G c H S n 8 l Q e R 2 r r N p 6 M O 5 R H M l S e r N R O q k 8 g J I P V I 0 I D / S H 2 K M l g r Q n s k j 2 U j P J Y c V M A W 6 0 U h O Y r g l D v M A K F H a / i s V S n d g 9 c 6 z i C b h M z H V v Q R X A x W U V t o n I + g u L Q v 2 T M w F g s o 0 W w Q L y y I i e f C 4 / 4 Q V J e N U 1 1 2 k e q S l x z S l b B J 3 k H W A a x V 6 a 4 j v I 6 y k O l Y s M s e H I v z E 7 H y u l F f x e H 6 p J L R H T r I x r I p Y 5 M j g l z a W M J H Q l 7 D E A M 1 H z 7 D H l 9 9 5 6 s e 8 2 Q O C 8 o q I 1 r o r r g l H h x 2 i c Y j g Q a e 4 f T 9 L Q 9 V s N Q P e Z J I l s I A U D T u k b u b B L I d 5 c M I E o c w w 3 C y M s C b e n 4 T 5 m X C n 7 6 H O S b P y D i O J m r p 6 Q Q a V J / m 0 E P i h n n 6 l D G A 0 x k q o 7 B I 4 L Z l k x o g T T R G x Z w s o 4 C h e h x q N q T 6 E j + G g d T W o I c e M k 9 E w f T X E V Q F q U m I W l 8 L V l e O M J z + w 4 N 7 w r K u 4 B C N r m F i 5 X 8 1 B X I I Q L o P C D 6 C F o c N 1 9 E 8 0 N w p 6 G o S F j / A 0 c y D j D Y D 7 E M c F q c c I N x s I m o S S R v c K d o D c C C T 9 x 9 o c C h 7 m Q l P Z n X k 9 u v r s L D c G W F r V t M D c e U p s Z + j 5 4 r h 0 r 4 k 8 F 7 r T S N r x Z l V l d 0 A s q r 8 I 9 z x l e T l q K b g S k g 5 j y O L 2 9 i n h p H 2 o 2 D k w u z h M F J V j p z 5 B Y T U z u Y Q c q E 3 w 8 e c J 9 j j Y W e H J Q 9 u o O Q U M T i Z Q y k j O 1 k a e g U 5 W Q W p 6 G C P g K r Y n H 9 g t A f w k 4 1 0 4 z W X 0 4 w h 1 Y X p W q i K v 0 b f w N U N X N 3 A 1 Q 1 c 3 c D V D V z d w N X f J V z 9 L 1 B L A Q I t A B Q A A g A I A O h 5 T l r M H W L L p Q A A A P c A A A A S A A A A A A A A A A A A A A A A A A A A A A B D b 2 5 m a W c v U G F j a 2 F n Z S 5 4 b W x Q S w E C L Q A U A A I A C A D o e U 5 a D 8 r p q 6 Q A A A D p A A A A E w A A A A A A A A A A A A A A A A D x A A A A W 0 N v b n R l b n R f V H l w Z X N d L n h t b F B L A Q I t A B Q A A g A I A O h 5 T l r d H u 2 6 y g k A A O 4 9 A A A T A A A A A A A A A A A A A A A A A O I B A A B G b 3 J t d W x h c y 9 T Z W N 0 a W 9 u M S 5 t U E s F B g A A A A A D A A M A w g A A A P k L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q 2 A A A A A A A A u L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0 E l M j A t J T I w T W F p b m Z p b G U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T F j N D V k N y 1 h M z g 2 L T Q 3 Z W I t O T B j O C 1 i Y W Q x M T h l M 2 M z Z T c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U Y X J n Z X Q i I F Z h b H V l P S J z U k d B X 1 9 f T W F p b m Z p b G U i I C 8 + P E V u d H J 5 I F R 5 c G U 9 I l J l Y 2 9 2 Z X J 5 V G F y Z 2 V 0 U 2 h l Z X Q i I F Z h b H V l P S J z R m 9 s a G E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R X J y b 3 J D b 3 V u d C I g V m F s d W U 9 I m w w I i A v P j x F b n R y e S B U e X B l P S J G a W x s T G F z d F V w Z G F 0 Z W Q i I F Z h b H V l P S J k M j A y N S 0 w M i 0 x M V Q x M z o x O D o 1 M i 4 x N j k z O T U z W i I g L z 4 8 R W 5 0 c n k g V H l w Z T 0 i R m l s b E N v b H V t b l R 5 c G V z I i B W Y W x 1 Z T 0 i c 0 J n W U d C Z 1 l H Q m d Z R 0 J n W U d C Z 1 l H Q X d Z R 0 J n W U d C Z 1 V G Q l F V R k J n W U d C Z 1 l H Q X d N R E F 3 V U Z C U V V G Q l F V R k J R V U Z C U V V G Q l E 9 P S I g L z 4 8 R W 5 0 c n k g V H l w Z T 0 i R m l s b E V y c m 9 y Q 2 9 k Z S I g V m F s d W U 9 I n N V b m t u b 3 d u I i A v P j x F b n R y e S B U e X B l P S J G a W x s Q 2 9 s d W 1 u T m F t Z X M i I F Z h b H V l P S J z W y Z x d W 9 0 O 2 Z p Y 2 h l a X J v c y Z x d W 9 0 O y w m c X V v d D t D b 2 R c b k l l c 1 V v J n F 1 b 3 Q 7 L C Z x d W 9 0 O 0 N v Z F x u Q 3 V y c 2 8 m c X V v d D s s J n F 1 b 3 Q 7 Q 2 9 k X 0 N 1 c n N v M i Z x d W 9 0 O y w m c X V v d D t D b 2 5 j J n F 1 b 3 Q 7 L C Z x d W 9 0 O 0 N v b m N f M i Z x d W 9 0 O y w m c X V v d D t O w r o g U m V n a X N 0 b y Z x d W 9 0 O y w m c X V v d D t J R V M m c X V v d D s s J n F 1 b 3 Q 7 S U V T I C 0 g V W 5 p Z G F k Z S B P c m f D o m 5 p Y 2 E m c X V v d D s s J n F 1 b 3 Q 7 Q 2 l j b G 8 g Z G U g R X N 0 d W R v c y Z x d W 9 0 O y w m c X V v d D t j a W N s b 1 9 l c 3 R 1 Z G 9 z M i Z x d W 9 0 O y w m c X V v d D t j a W N s b 1 9 l c 3 R 1 Z G 9 z M y Z x d W 9 0 O y w m c X V v d D t U a X B v X G 5 D d X J z b y Z x d W 9 0 O y w m c X V v d D t D T k E v Q 0 w m c X V v d D s s J n F 1 b 3 Q 7 R H V y Y W N h b y Z x d W 9 0 O y w m c X V v d D t F Q 1 R T J n F 1 b 3 Q 7 L C Z x d W 9 0 O 2 F j c m V k a X R h Y 2 F v J n F 1 b 3 Q 7 L C Z x d W 9 0 O 0 V z d G F k b y Z x d W 9 0 O y w m c X V v d D t B c 3 N v Y 2 l h w 6 f D o 2 8 m c X V v d D s s J n F 1 b 3 Q 7 Q 2 9 k X G 5 D T k F F R i Z x d W 9 0 O y w m c X V v d D t B c m V h X 2 N u Y W V m J n F 1 b 3 Q 7 L C Z x d W 9 0 O 0 F u Z X h v J n F 1 b 3 Q 7 L C Z x d W 9 0 O 0 l u Z F 9 l e G M m c X V v d D s s J n F 1 b 3 Q 7 T m R w J n F 1 b 3 Q 7 L C Z x d W 9 0 O 0 5 k Y S Z x d W 9 0 O y w m c X V v d D t O Z G k m c X V v d D s s J n F 1 b 3 Q 7 T m d k J n F 1 b 3 Q 7 L C Z x d W 9 0 O 0 R l c 2 V t c H J l Z 2 8 m c X V v d D s s J n F 1 b 3 Q 7 T W V k a W N p b m E m c X V v d D s s J n F 1 b 3 Q 7 S W 5 k R X g m c X V v d D s s J n F 1 b 3 Q 7 Q 2 9 t c C 5 c b k R p Z 2 l 0 Y W l z J n F 1 b 3 Q 7 L C Z x d W 9 0 O 0 V k d V x u Q s O h c 2 l j Y S Z x d W 9 0 O y w m c X V v d D t F e G N l Y 2 l v b m F k b y Z x d W 9 0 O y w m c X V v d D t W Y W d h c y B p b m l j a W F p c 1 x u M j A y N C 0 y M D I 1 J n F 1 b 3 Q 7 L C Z x d W 9 0 O 0 N v b G 9 j Y W R v c y B S R 0 F c b j I w M j Q t M j A y N S Z x d W 9 0 O y w m c X V v d D t D b 2 x v Y 2 F k b 3 M g U k V c b j I w M j Q t M j A y N S Z x d W 9 0 O y w m c X V v d D t M a W 1 p d G U g Q T N F c y Z x d W 9 0 O y w m c X V v d D t S R 0 E g U m V n a W 1 l I G 5 v c m 1 h b C Z x d W 9 0 O y w m c X V v d D t S R 0 E g U m V n a W 1 l I H D D s 3 M t b G F i b 3 J h b C Z x d W 9 0 O y w m c X V v d D t S R 0 E g L S B t a W 5 p c 3 R y Y W R v c y B l b S B p b m d s w 6 p z J n F 1 b 3 Q 7 L C Z x d W 9 0 O 1 R v d G F s X G 5 W Y W d h c y B S R 0 E m c X V v d D s s J n F 1 b 3 Q 7 V m F n Y X M g U k U m c X V v d D s s J n F 1 b 3 Q 7 V m F n Y X M g T T I z J n F 1 b 3 Q 7 L C Z x d W 9 0 O 1 Z h Z 2 F z X G 5 U R E V U J n F 1 b 3 Q 7 L C Z x d W 9 0 O 1 Z h Z 2 F z I F R E V F N Q J n F 1 b 3 Q 7 L C Z x d W 9 0 O 1 Z h Z 2 F z I F R P Q 1 M m c X V v d D s s J n F 1 b 3 Q 7 V m F n Y X M g V E N E Q y Z x d W 9 0 O y w m c X V v d D t W Y W d h c y B M a W N N Z W Q m c X V v d D s s J n F 1 b 3 Q 7 V m F n Y X M g R U k m c X V v d D s s J n F 1 b 3 Q 7 V m F n Y X M g T V B J Q y Z x d W 9 0 O y w m c X V v d D t U b 3 R h b C B W Y W d h c y B D R V x u M j A y N S 8 y M D I 2 J n F 1 b 3 Q 7 L C Z x d W 9 0 O 1 R v d G F s I F Z h Z 2 F z X G 4 o Q 0 5 B K 0 N M K 1 J F K 0 N F K S Z x d W 9 0 O 1 0 i I C 8 + P E V u d H J 5 I F R 5 c G U 9 I k Z p b G x D b 3 V u d C I g V m F s d W U 9 I m w x M j Q 1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R 0 E g L S B N Y W l u Z m l s Z S 9 D a G F u Z 2 V k I F R 5 c G U x L n t F U 0 V u Z k N v a W 1 i c m F f V m F n M j U t M j Y u e G x z e C w w f S Z x d W 9 0 O y w m c X V v d D t T Z W N 0 a W 9 u M S 9 S R 0 E g L S B N Y W l u Z m l s Z S 9 D a G F u Z 2 V k I F R 5 c G U x L n t D b 2 R c b k l l c 1 V v L D F 9 J n F 1 b 3 Q 7 L C Z x d W 9 0 O 1 N l Y 3 R p b 2 4 x L 1 J H Q S A t I E 1 h a W 5 m a W x l L 0 N o Y W 5 n Z W Q g V H l w Z T E u e 0 N v Z F x u Q 3 V y c 2 8 s M n 0 m c X V v d D s s J n F 1 b 3 Q 7 U 2 V j d G l v b j E v U k d B I C 0 g T W F p b m Z p b G U v Q 2 h h b m d l Z C B U e X B l M S 5 7 Q 2 9 k X 0 N 1 c n N v M i w z f S Z x d W 9 0 O y w m c X V v d D t T Z W N 0 a W 9 u M S 9 S R 0 E g L S B N Y W l u Z m l s Z S 9 D a G F u Z 2 V k I F R 5 c G U x L n t D b 2 5 j L D R 9 J n F 1 b 3 Q 7 L C Z x d W 9 0 O 1 N l Y 3 R p b 2 4 x L 1 J H Q S A t I E 1 h a W 5 m a W x l L 0 N o Y W 5 n Z W Q g V H l w Z T E u e 0 N v b m N f M i w 1 f S Z x d W 9 0 O y w m c X V v d D t T Z W N 0 a W 9 u M S 9 S R 0 E g L S B N Y W l u Z m l s Z S 9 D a G F u Z 2 V k I F R 5 c G U x L n t O w r o g U m V n a X N 0 b y w 2 f S Z x d W 9 0 O y w m c X V v d D t T Z W N 0 a W 9 u M S 9 S R 0 E g L S B N Y W l u Z m l s Z S 9 D a G F u Z 2 V k I F R 5 c G U x L n t J R V M s N 3 0 m c X V v d D s s J n F 1 b 3 Q 7 U 2 V j d G l v b j E v U k d B I C 0 g T W F p b m Z p b G U v Q 2 h h b m d l Z C B U e X B l M S 5 7 S U V T I C 0 g V W 5 p Z G F k Z S B P c m f D o m 5 p Y 2 E s O H 0 m c X V v d D s s J n F 1 b 3 Q 7 U 2 V j d G l v b j E v U k d B I C 0 g T W F p b m Z p b G U v Q 2 h h b m d l Z C B U e X B l M S 5 7 Q 2 l j b G 8 g Z G U g R X N 0 d W R v c y w 5 f S Z x d W 9 0 O y w m c X V v d D t T Z W N 0 a W 9 u M S 9 S R 0 E g L S B N Y W l u Z m l s Z S 9 D a G F u Z 2 V k I F R 5 c G U x L n t j a W N s b 1 9 l c 3 R 1 Z G 9 z M i w x M H 0 m c X V v d D s s J n F 1 b 3 Q 7 U 2 V j d G l v b j E v U k d B I C 0 g T W F p b m Z p b G U v Q 2 h h b m d l Z C B U e X B l M S 5 7 Y 2 l j b G 9 f Z X N 0 d W R v c z M s M T F 9 J n F 1 b 3 Q 7 L C Z x d W 9 0 O 1 N l Y 3 R p b 2 4 x L 1 J H Q S A t I E 1 h a W 5 m a W x l L 0 N o Y W 5 n Z W Q g V H l w Z T E u e 1 R p c G 9 c b k N 1 c n N v L D E y f S Z x d W 9 0 O y w m c X V v d D t T Z W N 0 a W 9 u M S 9 S R 0 E g L S B N Y W l u Z m l s Z S 9 D a G F u Z 2 V k I F R 5 c G U x L n t D T k E v Q 0 w s M T N 9 J n F 1 b 3 Q 7 L C Z x d W 9 0 O 1 N l Y 3 R p b 2 4 x L 1 J H Q S A t I E 1 h a W 5 m a W x l L 0 N o Y W 5 n Z W Q g V H l w Z T E u e 0 R 1 c m F j Y W 8 s M T R 9 J n F 1 b 3 Q 7 L C Z x d W 9 0 O 1 N l Y 3 R p b 2 4 x L 1 J H Q S A t I E 1 h a W 5 m a W x l L 0 N o Y W 5 n Z W Q g V H l w Z T I u e 0 V D V F M s M T V 9 J n F 1 b 3 Q 7 L C Z x d W 9 0 O 1 N l Y 3 R p b 2 4 x L 1 J H Q S A t I E 1 h a W 5 m a W x l L 0 N o Y W 5 n Z W Q g V H l w Z T E u e 2 F j c m V k a X R h Y 2 F v L D E 2 f S Z x d W 9 0 O y w m c X V v d D t T Z W N 0 a W 9 u M S 9 S R 0 E g L S B N Y W l u Z m l s Z S 9 D a G F u Z 2 V k I F R 5 c G U x L n t F c 3 R h Z G 8 s M T d 9 J n F 1 b 3 Q 7 L C Z x d W 9 0 O 1 N l Y 3 R p b 2 4 x L 1 J H Q S A t I E 1 h a W 5 m a W x l L 0 N o Y W 5 n Z W Q g V H l w Z T M u e 0 F z c 2 9 j a W H D p 8 O j b y w x O H 0 m c X V v d D s s J n F 1 b 3 Q 7 U 2 V j d G l v b j E v U k d B I C 0 g T W F p b m Z p b G U v Q 2 h h b m d l Z C B U e X B l M i 5 7 Q 2 9 k X G 5 D T k F F R i w x O X 0 m c X V v d D s s J n F 1 b 3 Q 7 U 2 V j d G l v b j E v U k d B I C 0 g T W F p b m Z p b G U v Q 2 h h b m d l Z C B U e X B l M S 5 7 Q X J l Y V 9 j b m F l Z i w y M H 0 m c X V v d D s s J n F 1 b 3 Q 7 U 2 V j d G l v b j E v U k d B I C 0 g T W F p b m Z p b G U v Q 2 h h b m d l Z C B U e X B l M S 5 7 Q W 5 l e G 8 s M j F 9 J n F 1 b 3 Q 7 L C Z x d W 9 0 O 1 N l Y 3 R p b 2 4 x L 1 J H Q S A t I E 1 h a W 5 m a W x l L 0 N o Y W 5 n Z W Q g V H l w Z T I u e 0 l u Z F 9 l e G M s M j J 9 J n F 1 b 3 Q 7 L C Z x d W 9 0 O 1 N l Y 3 R p b 2 4 x L 1 J H Q S A t I E 1 h a W 5 m a W x l L 0 N o Y W 5 n Z W Q g V H l w Z T I u e 0 5 k c C w y M 3 0 m c X V v d D s s J n F 1 b 3 Q 7 U 2 V j d G l v b j E v U k d B I C 0 g T W F p b m Z p b G U v Q 2 h h b m d l Z C B U e X B l M i 5 7 T m R h L D I 0 f S Z x d W 9 0 O y w m c X V v d D t T Z W N 0 a W 9 u M S 9 S R 0 E g L S B N Y W l u Z m l s Z S 9 D a G F u Z 2 V k I F R 5 c G U y L n t O Z G k s M j V 9 J n F 1 b 3 Q 7 L C Z x d W 9 0 O 1 N l Y 3 R p b 2 4 x L 1 J H Q S A t I E 1 h a W 5 m a W x l L 0 N o Y W 5 n Z W Q g V H l w Z T I u e 0 5 n Z C w y N n 0 m c X V v d D s s J n F 1 b 3 Q 7 U 2 V j d G l v b j E v U k d B I C 0 g T W F p b m Z p b G U v Q 2 h h b m d l Z C B U e X B l M S 5 7 R G V z Z W 1 w c m V n b y w y N 3 0 m c X V v d D s s J n F 1 b 3 Q 7 U 2 V j d G l v b j E v U k d B I C 0 g T W F p b m Z p b G U v Q 2 h h b m d l Z C B U e X B l M S 5 7 T W V k a W N p b m E s M j h 9 J n F 1 b 3 Q 7 L C Z x d W 9 0 O 1 N l Y 3 R p b 2 4 x L 1 J H Q S A t I E 1 h a W 5 m a W x l L 0 N o Y W 5 n Z W Q g V H l w Z T E u e 0 l u Z E V 4 L D I 5 f S Z x d W 9 0 O y w m c X V v d D t T Z W N 0 a W 9 u M S 9 S R 0 E g L S B N Y W l u Z m l s Z S 9 D a G F u Z 2 V k I F R 5 c G U x L n t D b 2 1 w L l x u R G l n a X R h a X M s M z B 9 J n F 1 b 3 Q 7 L C Z x d W 9 0 O 1 N l Y 3 R p b 2 4 x L 1 J H Q S A t I E 1 h a W 5 m a W x l L 0 N o Y W 5 n Z W Q g V H l w Z T E u e 0 V k d V x u Q s O h c 2 l j Y S w z M X 0 m c X V v d D s s J n F 1 b 3 Q 7 U 2 V j d G l v b j E v U k d B I C 0 g T W F p b m Z p b G U v Q 2 h h b m d l Z C B U e X B l M S 5 7 R X h j Z W N p b 2 5 h Z G 8 s M z J 9 J n F 1 b 3 Q 7 L C Z x d W 9 0 O 1 N l Y 3 R p b 2 4 x L 1 J H Q S A t I E 1 h a W 5 m a W x l L 0 N o Y W 5 n Z W Q g V H l w Z T I u e 1 Z h Z 2 F z I G l u a W N p Y W l z X G 4 y M D I 0 L T I w M j U s M z N 9 J n F 1 b 3 Q 7 L C Z x d W 9 0 O 1 N l Y 3 R p b 2 4 x L 1 J H Q S A t I E 1 h a W 5 m a W x l L 0 N o Y W 5 n Z W Q g V H l w Z T I u e 0 N v b G 9 j Y W R v c y B S R 0 F c b j I w M j Q t M j A y N S w z N H 0 m c X V v d D s s J n F 1 b 3 Q 7 U 2 V j d G l v b j E v U k d B I C 0 g T W F p b m Z p b G U v Q 2 h h b m d l Z C B U e X B l M i 5 7 Q 2 9 s b 2 N h Z G 9 z I F J F X G 4 y M D I 0 L T I w M j U s M z V 9 J n F 1 b 3 Q 7 L C Z x d W 9 0 O 1 N l Y 3 R p b 2 4 x L 1 J H Q S A t I E 1 h a W 5 m a W x l L 0 N o Y W 5 n Z W Q g V H l w Z T I u e 0 x p b W l 0 Z S B B M 0 V z L D M 2 f S Z x d W 9 0 O y w m c X V v d D t T Z W N 0 a W 9 u M S 9 S R 0 E g L S B N Y W l u Z m l s Z S 9 S Z X B s Y W N l Z C B W Y W x 1 Z S 5 7 U k d B I F J l Z 2 l t Z S B u b 3 J t Y W w s M z d 9 J n F 1 b 3 Q 7 L C Z x d W 9 0 O 1 N l Y 3 R p b 2 4 x L 1 J H Q S A t I E 1 h a W 5 m a W x l L 1 J l c G x h Y 2 V k I F Z h b H V l L n t S R 0 E g U m V n a W 1 l I H D D s 3 M t b G F i b 3 J h b C w z O H 0 m c X V v d D s s J n F 1 b 3 Q 7 U 2 V j d G l v b j E v U k d B I C 0 g T W F p b m Z p b G U v U m V w b G F j Z W Q g V m F s d W U u e 1 J H Q S A t I G 1 p b m l z d H J h Z G 9 z I G V t I G l u Z 2 z D q n M s M z l 9 J n F 1 b 3 Q 7 L C Z x d W 9 0 O 1 N l Y 3 R p b 2 4 x L 1 J H Q S A t I E 1 h a W 5 m a W x l L 1 J l c G x h Y 2 V k I F Z h b H V l L n t U b 3 R h b F x u V m F n Y X M g U k d B L D Q w f S Z x d W 9 0 O y w m c X V v d D t T Z W N 0 a W 9 u M S 9 S R 0 E g L S B N Y W l u Z m l s Z S 9 S Z X B s Y W N l Z C B W Y W x 1 Z S 5 7 V m F n Y X M g U k U s N D F 9 J n F 1 b 3 Q 7 L C Z x d W 9 0 O 1 N l Y 3 R p b 2 4 x L 1 J H Q S A t I E 1 h a W 5 m a W x l L 1 J l c G x h Y 2 V k I F Z h b H V l L n t W Y W d h c y B N M j M s N D J 9 J n F 1 b 3 Q 7 L C Z x d W 9 0 O 1 N l Y 3 R p b 2 4 x L 1 J H Q S A t I E 1 h a W 5 m a W x l L 1 J l c G x h Y 2 V k I F Z h b H V l L n t W Y W d h c 1 x u V E R F V C w 0 M 3 0 m c X V v d D s s J n F 1 b 3 Q 7 U 2 V j d G l v b j E v U k d B I C 0 g T W F p b m Z p b G U v U m V w b G F j Z W Q g V m F s d W U u e 1 Z h Z 2 F z I F R E V F N Q L D Q 0 f S Z x d W 9 0 O y w m c X V v d D t T Z W N 0 a W 9 u M S 9 S R 0 E g L S B N Y W l u Z m l s Z S 9 S Z X B s Y W N l Z C B W Y W x 1 Z S 5 7 V m F n Y X M g V E 9 D U y w 0 N X 0 m c X V v d D s s J n F 1 b 3 Q 7 U 2 V j d G l v b j E v U k d B I C 0 g T W F p b m Z p b G U v U m V w b G F j Z W Q g V m F s d W U u e 1 Z h Z 2 F z I F R D R E M s N D Z 9 J n F 1 b 3 Q 7 L C Z x d W 9 0 O 1 N l Y 3 R p b 2 4 x L 1 J H Q S A t I E 1 h a W 5 m a W x l L 1 J l c G x h Y 2 V k I F Z h b H V l L n t W Y W d h c y B M a W N N Z W Q s N D d 9 J n F 1 b 3 Q 7 L C Z x d W 9 0 O 1 N l Y 3 R p b 2 4 x L 1 J H Q S A t I E 1 h a W 5 m a W x l L 1 J l c G x h Y 2 V k I F Z h b H V l L n t W Y W d h c y B F S S w 0 O H 0 m c X V v d D s s J n F 1 b 3 Q 7 U 2 V j d G l v b j E v U k d B I C 0 g T W F p b m Z p b G U v U m V w b G F j Z W Q g V m F s d W U u e 1 Z h Z 2 F z I E 1 Q S U M s N D l 9 J n F 1 b 3 Q 7 L C Z x d W 9 0 O 1 N l Y 3 R p b 2 4 x L 1 J H Q S A t I E 1 h a W 5 m a W x l L 1 J l c G x h Y 2 V k I F Z h b H V l L n t U b 3 R h b C B W Y W d h c y B D R V x u M j A y N S 8 y M D I 2 L D U w f S Z x d W 9 0 O y w m c X V v d D t T Z W N 0 a W 9 u M S 9 S R 0 E g L S B N Y W l u Z m l s Z S 9 S Z X B s Y W N l Z C B W Y W x 1 Z S 5 7 V G 9 0 Y W w g V m F n Y X N c b i h D T k E r Q 0 w r U k U r Q 0 U p L D U x f S Z x d W 9 0 O 1 0 s J n F 1 b 3 Q 7 Q 2 9 s d W 1 u Q 2 9 1 b n Q m c X V v d D s 6 N T I s J n F 1 b 3 Q 7 S 2 V 5 Q 2 9 s d W 1 u T m F t Z X M m c X V v d D s 6 W 1 0 s J n F 1 b 3 Q 7 Q 2 9 s d W 1 u S W R l b n R p d G l l c y Z x d W 9 0 O z p b J n F 1 b 3 Q 7 U 2 V j d G l v b j E v U k d B I C 0 g T W F p b m Z p b G U v Q 2 h h b m d l Z C B U e X B l M S 5 7 R V N F b m Z D b 2 l t Y n J h X 1 Z h Z z I 1 L T I 2 L n h s c 3 g s M H 0 m c X V v d D s s J n F 1 b 3 Q 7 U 2 V j d G l v b j E v U k d B I C 0 g T W F p b m Z p b G U v Q 2 h h b m d l Z C B U e X B l M S 5 7 Q 2 9 k X G 5 J Z X N V b y w x f S Z x d W 9 0 O y w m c X V v d D t T Z W N 0 a W 9 u M S 9 S R 0 E g L S B N Y W l u Z m l s Z S 9 D a G F u Z 2 V k I F R 5 c G U x L n t D b 2 R c b k N 1 c n N v L D J 9 J n F 1 b 3 Q 7 L C Z x d W 9 0 O 1 N l Y 3 R p b 2 4 x L 1 J H Q S A t I E 1 h a W 5 m a W x l L 0 N o Y W 5 n Z W Q g V H l w Z T E u e 0 N v Z F 9 D d X J z b z I s M 3 0 m c X V v d D s s J n F 1 b 3 Q 7 U 2 V j d G l v b j E v U k d B I C 0 g T W F p b m Z p b G U v Q 2 h h b m d l Z C B U e X B l M S 5 7 Q 2 9 u Y y w 0 f S Z x d W 9 0 O y w m c X V v d D t T Z W N 0 a W 9 u M S 9 S R 0 E g L S B N Y W l u Z m l s Z S 9 D a G F u Z 2 V k I F R 5 c G U x L n t D b 2 5 j X z I s N X 0 m c X V v d D s s J n F 1 b 3 Q 7 U 2 V j d G l v b j E v U k d B I C 0 g T W F p b m Z p b G U v Q 2 h h b m d l Z C B U e X B l M S 5 7 T s K 6 I F J l Z 2 l z d G 8 s N n 0 m c X V v d D s s J n F 1 b 3 Q 7 U 2 V j d G l v b j E v U k d B I C 0 g T W F p b m Z p b G U v Q 2 h h b m d l Z C B U e X B l M S 5 7 S U V T L D d 9 J n F 1 b 3 Q 7 L C Z x d W 9 0 O 1 N l Y 3 R p b 2 4 x L 1 J H Q S A t I E 1 h a W 5 m a W x l L 0 N o Y W 5 n Z W Q g V H l w Z T E u e 0 l F U y A t I F V u a W R h Z G U g T 3 J n w 6 J u a W N h L D h 9 J n F 1 b 3 Q 7 L C Z x d W 9 0 O 1 N l Y 3 R p b 2 4 x L 1 J H Q S A t I E 1 h a W 5 m a W x l L 0 N o Y W 5 n Z W Q g V H l w Z T E u e 0 N p Y 2 x v I G R l I E V z d H V k b 3 M s O X 0 m c X V v d D s s J n F 1 b 3 Q 7 U 2 V j d G l v b j E v U k d B I C 0 g T W F p b m Z p b G U v Q 2 h h b m d l Z C B U e X B l M S 5 7 Y 2 l j b G 9 f Z X N 0 d W R v c z I s M T B 9 J n F 1 b 3 Q 7 L C Z x d W 9 0 O 1 N l Y 3 R p b 2 4 x L 1 J H Q S A t I E 1 h a W 5 m a W x l L 0 N o Y W 5 n Z W Q g V H l w Z T E u e 2 N p Y 2 x v X 2 V z d H V k b 3 M z L D E x f S Z x d W 9 0 O y w m c X V v d D t T Z W N 0 a W 9 u M S 9 S R 0 E g L S B N Y W l u Z m l s Z S 9 D a G F u Z 2 V k I F R 5 c G U x L n t U a X B v X G 5 D d X J z b y w x M n 0 m c X V v d D s s J n F 1 b 3 Q 7 U 2 V j d G l v b j E v U k d B I C 0 g T W F p b m Z p b G U v Q 2 h h b m d l Z C B U e X B l M S 5 7 Q 0 5 B L 0 N M L D E z f S Z x d W 9 0 O y w m c X V v d D t T Z W N 0 a W 9 u M S 9 S R 0 E g L S B N Y W l u Z m l s Z S 9 D a G F u Z 2 V k I F R 5 c G U x L n t E d X J h Y 2 F v L D E 0 f S Z x d W 9 0 O y w m c X V v d D t T Z W N 0 a W 9 u M S 9 S R 0 E g L S B N Y W l u Z m l s Z S 9 D a G F u Z 2 V k I F R 5 c G U y L n t F Q 1 R T L D E 1 f S Z x d W 9 0 O y w m c X V v d D t T Z W N 0 a W 9 u M S 9 S R 0 E g L S B N Y W l u Z m l s Z S 9 D a G F u Z 2 V k I F R 5 c G U x L n t h Y 3 J l Z G l 0 Y W N h b y w x N n 0 m c X V v d D s s J n F 1 b 3 Q 7 U 2 V j d G l v b j E v U k d B I C 0 g T W F p b m Z p b G U v Q 2 h h b m d l Z C B U e X B l M S 5 7 R X N 0 Y W R v L D E 3 f S Z x d W 9 0 O y w m c X V v d D t T Z W N 0 a W 9 u M S 9 S R 0 E g L S B N Y W l u Z m l s Z S 9 D a G F u Z 2 V k I F R 5 c G U z L n t B c 3 N v Y 2 l h w 6 f D o 2 8 s M T h 9 J n F 1 b 3 Q 7 L C Z x d W 9 0 O 1 N l Y 3 R p b 2 4 x L 1 J H Q S A t I E 1 h a W 5 m a W x l L 0 N o Y W 5 n Z W Q g V H l w Z T I u e 0 N v Z F x u Q 0 5 B R U Y s M T l 9 J n F 1 b 3 Q 7 L C Z x d W 9 0 O 1 N l Y 3 R p b 2 4 x L 1 J H Q S A t I E 1 h a W 5 m a W x l L 0 N o Y W 5 n Z W Q g V H l w Z T E u e 0 F y Z W F f Y 2 5 h Z W Y s M j B 9 J n F 1 b 3 Q 7 L C Z x d W 9 0 O 1 N l Y 3 R p b 2 4 x L 1 J H Q S A t I E 1 h a W 5 m a W x l L 0 N o Y W 5 n Z W Q g V H l w Z T E u e 0 F u Z X h v L D I x f S Z x d W 9 0 O y w m c X V v d D t T Z W N 0 a W 9 u M S 9 S R 0 E g L S B N Y W l u Z m l s Z S 9 D a G F u Z 2 V k I F R 5 c G U y L n t J b m R f Z X h j L D I y f S Z x d W 9 0 O y w m c X V v d D t T Z W N 0 a W 9 u M S 9 S R 0 E g L S B N Y W l u Z m l s Z S 9 D a G F u Z 2 V k I F R 5 c G U y L n t O Z H A s M j N 9 J n F 1 b 3 Q 7 L C Z x d W 9 0 O 1 N l Y 3 R p b 2 4 x L 1 J H Q S A t I E 1 h a W 5 m a W x l L 0 N o Y W 5 n Z W Q g V H l w Z T I u e 0 5 k Y S w y N H 0 m c X V v d D s s J n F 1 b 3 Q 7 U 2 V j d G l v b j E v U k d B I C 0 g T W F p b m Z p b G U v Q 2 h h b m d l Z C B U e X B l M i 5 7 T m R p L D I 1 f S Z x d W 9 0 O y w m c X V v d D t T Z W N 0 a W 9 u M S 9 S R 0 E g L S B N Y W l u Z m l s Z S 9 D a G F u Z 2 V k I F R 5 c G U y L n t O Z 2 Q s M j Z 9 J n F 1 b 3 Q 7 L C Z x d W 9 0 O 1 N l Y 3 R p b 2 4 x L 1 J H Q S A t I E 1 h a W 5 m a W x l L 0 N o Y W 5 n Z W Q g V H l w Z T E u e 0 R l c 2 V t c H J l Z 2 8 s M j d 9 J n F 1 b 3 Q 7 L C Z x d W 9 0 O 1 N l Y 3 R p b 2 4 x L 1 J H Q S A t I E 1 h a W 5 m a W x l L 0 N o Y W 5 n Z W Q g V H l w Z T E u e 0 1 l Z G l j a W 5 h L D I 4 f S Z x d W 9 0 O y w m c X V v d D t T Z W N 0 a W 9 u M S 9 S R 0 E g L S B N Y W l u Z m l s Z S 9 D a G F u Z 2 V k I F R 5 c G U x L n t J b m R F e C w y O X 0 m c X V v d D s s J n F 1 b 3 Q 7 U 2 V j d G l v b j E v U k d B I C 0 g T W F p b m Z p b G U v Q 2 h h b m d l Z C B U e X B l M S 5 7 Q 2 9 t c C 5 c b k R p Z 2 l 0 Y W l z L D M w f S Z x d W 9 0 O y w m c X V v d D t T Z W N 0 a W 9 u M S 9 S R 0 E g L S B N Y W l u Z m l s Z S 9 D a G F u Z 2 V k I F R 5 c G U x L n t F Z H V c b k L D o X N p Y 2 E s M z F 9 J n F 1 b 3 Q 7 L C Z x d W 9 0 O 1 N l Y 3 R p b 2 4 x L 1 J H Q S A t I E 1 h a W 5 m a W x l L 0 N o Y W 5 n Z W Q g V H l w Z T E u e 0 V 4 Y 2 V j a W 9 u Y W R v L D M y f S Z x d W 9 0 O y w m c X V v d D t T Z W N 0 a W 9 u M S 9 S R 0 E g L S B N Y W l u Z m l s Z S 9 D a G F u Z 2 V k I F R 5 c G U y L n t W Y W d h c y B p b m l j a W F p c 1 x u M j A y N C 0 y M D I 1 L D M z f S Z x d W 9 0 O y w m c X V v d D t T Z W N 0 a W 9 u M S 9 S R 0 E g L S B N Y W l u Z m l s Z S 9 D a G F u Z 2 V k I F R 5 c G U y L n t D b 2 x v Y 2 F k b 3 M g U k d B X G 4 y M D I 0 L T I w M j U s M z R 9 J n F 1 b 3 Q 7 L C Z x d W 9 0 O 1 N l Y 3 R p b 2 4 x L 1 J H Q S A t I E 1 h a W 5 m a W x l L 0 N o Y W 5 n Z W Q g V H l w Z T I u e 0 N v b G 9 j Y W R v c y B S R V x u M j A y N C 0 y M D I 1 L D M 1 f S Z x d W 9 0 O y w m c X V v d D t T Z W N 0 a W 9 u M S 9 S R 0 E g L S B N Y W l u Z m l s Z S 9 D a G F u Z 2 V k I F R 5 c G U y L n t M a W 1 p d G U g Q T N F c y w z N n 0 m c X V v d D s s J n F 1 b 3 Q 7 U 2 V j d G l v b j E v U k d B I C 0 g T W F p b m Z p b G U v U m V w b G F j Z W Q g V m F s d W U u e 1 J H Q S B S Z W d p b W U g b m 9 y b W F s L D M 3 f S Z x d W 9 0 O y w m c X V v d D t T Z W N 0 a W 9 u M S 9 S R 0 E g L S B N Y W l u Z m l s Z S 9 S Z X B s Y W N l Z C B W Y W x 1 Z S 5 7 U k d B I F J l Z 2 l t Z S B w w 7 N z L W x h Y m 9 y Y W w s M z h 9 J n F 1 b 3 Q 7 L C Z x d W 9 0 O 1 N l Y 3 R p b 2 4 x L 1 J H Q S A t I E 1 h a W 5 m a W x l L 1 J l c G x h Y 2 V k I F Z h b H V l L n t S R 0 E g L S B t a W 5 p c 3 R y Y W R v c y B l b S B p b m d s w 6 p z L D M 5 f S Z x d W 9 0 O y w m c X V v d D t T Z W N 0 a W 9 u M S 9 S R 0 E g L S B N Y W l u Z m l s Z S 9 S Z X B s Y W N l Z C B W Y W x 1 Z S 5 7 V G 9 0 Y W x c b l Z h Z 2 F z I F J H Q S w 0 M H 0 m c X V v d D s s J n F 1 b 3 Q 7 U 2 V j d G l v b j E v U k d B I C 0 g T W F p b m Z p b G U v U m V w b G F j Z W Q g V m F s d W U u e 1 Z h Z 2 F z I F J F L D Q x f S Z x d W 9 0 O y w m c X V v d D t T Z W N 0 a W 9 u M S 9 S R 0 E g L S B N Y W l u Z m l s Z S 9 S Z X B s Y W N l Z C B W Y W x 1 Z S 5 7 V m F n Y X M g T T I z L D Q y f S Z x d W 9 0 O y w m c X V v d D t T Z W N 0 a W 9 u M S 9 S R 0 E g L S B N Y W l u Z m l s Z S 9 S Z X B s Y W N l Z C B W Y W x 1 Z S 5 7 V m F n Y X N c b l R E R V Q s N D N 9 J n F 1 b 3 Q 7 L C Z x d W 9 0 O 1 N l Y 3 R p b 2 4 x L 1 J H Q S A t I E 1 h a W 5 m a W x l L 1 J l c G x h Y 2 V k I F Z h b H V l L n t W Y W d h c y B U R F R T U C w 0 N H 0 m c X V v d D s s J n F 1 b 3 Q 7 U 2 V j d G l v b j E v U k d B I C 0 g T W F p b m Z p b G U v U m V w b G F j Z W Q g V m F s d W U u e 1 Z h Z 2 F z I F R P Q 1 M s N D V 9 J n F 1 b 3 Q 7 L C Z x d W 9 0 O 1 N l Y 3 R p b 2 4 x L 1 J H Q S A t I E 1 h a W 5 m a W x l L 1 J l c G x h Y 2 V k I F Z h b H V l L n t W Y W d h c y B U Q 0 R D L D Q 2 f S Z x d W 9 0 O y w m c X V v d D t T Z W N 0 a W 9 u M S 9 S R 0 E g L S B N Y W l u Z m l s Z S 9 S Z X B s Y W N l Z C B W Y W x 1 Z S 5 7 V m F n Y X M g T G l j T W V k L D Q 3 f S Z x d W 9 0 O y w m c X V v d D t T Z W N 0 a W 9 u M S 9 S R 0 E g L S B N Y W l u Z m l s Z S 9 S Z X B s Y W N l Z C B W Y W x 1 Z S 5 7 V m F n Y X M g R U k s N D h 9 J n F 1 b 3 Q 7 L C Z x d W 9 0 O 1 N l Y 3 R p b 2 4 x L 1 J H Q S A t I E 1 h a W 5 m a W x l L 1 J l c G x h Y 2 V k I F Z h b H V l L n t W Y W d h c y B N U E l D L D Q 5 f S Z x d W 9 0 O y w m c X V v d D t T Z W N 0 a W 9 u M S 9 S R 0 E g L S B N Y W l u Z m l s Z S 9 S Z X B s Y W N l Z C B W Y W x 1 Z S 5 7 V G 9 0 Y W w g V m F n Y X M g Q 0 V c b j I w M j U v M j A y N i w 1 M H 0 m c X V v d D s s J n F 1 b 3 Q 7 U 2 V j d G l v b j E v U k d B I C 0 g T W F p b m Z p b G U v U m V w b G F j Z W Q g V m F s d W U u e 1 R v d G F s I F Z h Z 2 F z X G 4 o Q 0 5 B K 0 N M K 1 J F K 0 N F K S w 1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H Q S U y M C 0 l M j B N Y W l u Z m l s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0 E l M j A t J T I w T W F p b m Z p b G U l M j A o M i k v R m l s d G V y Z W Q l M j B I a W R k Z W 4 l M j B G a W x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0 E l M j A t J T I w T W F p b m Z p b G U l M j A o M i k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d B J T I w L S U y M E 1 h a W 5 m a W x l J T I w K D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H Q S U y M C 0 l M j B N Y W l u Z m l s Z S U y M C g y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H Q S U y M C 0 l M j B N Y W l u Z m l s Z S U y M C g y K S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H Q S U y M C 0 l M j B N Y W l u Z m l s Z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H Q S U y M C 0 l M j B N Y W l u Z m l s Z S U y M C g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0 E l M j A t J T I w T W F p b m Z p b G U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d B J T I w L S U y M E 1 h a W 5 m a W x l J T I w K D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H Q S U y M C 0 l M j B N Y W l u Z m l s Z S U y M C g y K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d B J T I w L S U y M E 1 h a W 5 m a W x l J T I w K D I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H Q S U y M C 0 l M j B N Y W l u Z m l s Z S U y M C g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d B J T I w L S U y M E 1 h a W 5 m a W x l J T I w K D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d B J T I w L S U y M E 1 h a W 5 m a W x l J T I w K D I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d B J T I w L S U y M E 1 h a W 5 m a W x l J T I w K D I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R m l j a G V p c m 8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2 Y 1 N G N i N 2 Q y L T c 0 O W M t N G I x O C 1 i Z j E 0 L T A 1 Z D E 1 N G N l N 2 Y 1 Z C I g L z 4 8 R W 5 0 c n k g V H l w Z T 0 i U X V l c n l H c m 9 1 c E l E I i B W Y W x 1 Z T 0 i c z l k O D U 1 M D U 1 L W Z h Y z Q t N D M 2 O S 0 4 O D k w L T B k Y z V l M j E 5 N 2 M z N C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1 L T A y L T E 0 V D A 5 O j Q 0 O j U y L j M 3 O D c 2 N T B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R m l j a G V p c m 8 l M j A o M i k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j a G V p c m 8 l M j B k Z S U y M E V 4 Z W 1 w b G 8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Y z M 5 Y T B h Z i 0 4 N 2 E 2 L T R m N m Y t O T g y O C 1 k O T A z N j Y 5 M W Z h Y 2 U i I C 8 + P E V u d H J 5 I F R 5 c G U 9 I k x v Y W R l Z F R v Q W 5 h b H l z a X N T Z X J 2 a W N l c y I g V m F s d W U 9 I m w w I i A v P j x F b n R y e S B U e X B l P S J M b 2 F k V G 9 S Z X B v c n R E a X N h Y m x l Z C I g V m F s d W U 9 I m w x I i A v P j x F b n R y e S B U e X B l P S J R d W V y e U d y b 3 V w S U Q i I F Z h b H V l P S J z O W Q 4 N T U w N T U t Z m F j N C 0 0 M z Y 5 L T g 4 O T A t M G R j N W U y M T k 3 Y z M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U t M D I t M T R U M D k 6 N D Q 6 N T I u N D E 3 N z Y 5 N 1 o i I C 8 + P C 9 T d G F i b G V F b n R y a W V z P j w v S X R l b T 4 8 S X R l b T 4 8 S X R l b U x v Y 2 F 0 a W 9 u P j x J d G V t V H l w Z T 5 G b 3 J t d W x h P C 9 J d G V t V H l w Z T 4 8 S X R l b V B h d G g + U 2 V j d G l v b j E v R m l j a G V p c m 8 l M j B k Z S U y M E V 4 Z W 1 w b G 8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j a G V p c m 8 l M j B k Z S U y M E V 4 Z W 1 w b G 8 l M j A o M i k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2 Y W R v J T I w L S U y M F J H Q S U y M E 1 h a W 5 m a W x l J T I w L S U y M G Z p b m F s J T I w M j U l M k Y y N i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U 1 Y z V h M j A 1 L T Y 5 N W Y t N D M 5 Y S 1 i N z Y 3 L W J l N j g 0 N T N m M D Q 1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V G F y Z 2 V 0 I i B W Y W x 1 Z T 0 i c 1 B y a X Z h Z G 9 f X 1 9 S R 0 F f T W F p b m Z p b G V f X 1 9 m a W 5 h b F 8 y N V 8 y N i I g L z 4 8 R W 5 0 c n k g V H l w Z T 0 i T m F 2 a W d h d G l v b l N 0 Z X B O Y W 1 l I i B W Y W x 1 Z T 0 i c 0 5 h d m l n Y X R p b 2 4 i I C 8 + P E V u d H J 5 I F R 5 c G U 9 I k Z p b G x M Y X N 0 V X B k Y X R l Z C I g V m F s d W U 9 I m Q y M D I 1 L T A y L T E x V D E z O j E 4 O j U y L j I 4 M j M 4 N z d a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N v b H V t b l R 5 c G V z I i B W Y W x 1 Z T 0 i c 0 J n W U d C Z 1 l H Q m d Z R 0 J n T U d C Z 0 F H Q m d N R E F 3 T U R B d 0 1 E Q X d N R E F 3 T U R B d 0 1 E Q X c 9 P S I g L z 4 8 R W 5 0 c n k g V H l w Z T 0 i R m l s b E N v b H V t b k 5 h b W V z I i B W Y W x 1 Z T 0 i c 1 s m c X V v d D t m a W N o Z W l y b y Z x d W 9 0 O y w m c X V v d D t D b 2 R c b k l l c 1 V v J n F 1 b 3 Q 7 L C Z x d W 9 0 O 0 N v Z F x u Q 3 V y c 2 8 m c X V v d D s s J n F 1 b 3 Q 7 T s K 6 I F J l Z 2 l z d G 8 m c X V v d D s s J n F 1 b 3 Q 7 S U V T J n F 1 b 3 Q 7 L C Z x d W 9 0 O 0 l F U y A t I F V u a W R h Z G U g T 3 J n w 6 J u a W N h J n F 1 b 3 Q 7 L C Z x d W 9 0 O 0 N p Y 2 x v I G R l I E V z d H V k b 3 M m c X V v d D s s J n F 1 b 3 Q 7 Y 2 l j b G 9 f Z X N 0 d W R v c z I m c X V v d D s s J n F 1 b 3 Q 7 V G l w b 1 x u Q 3 V y c 2 8 m c X V v d D s s J n F 1 b 3 Q 7 R H V y Y W N h b y Z x d W 9 0 O y w m c X V v d D t F Q 1 R T J n F 1 b 3 Q 7 L C Z x d W 9 0 O 2 F j c m V k a X R h Y 2 F v J n F 1 b 3 Q 7 L C Z x d W 9 0 O 0 V z d G F k b y Z x d W 9 0 O y w m c X V v d D t B c 3 N v Y 2 l h w 6 f D o 2 8 m c X V v d D s s J n F 1 b 3 Q 7 Q 2 9 k X G 5 D T k F F R i Z x d W 9 0 O y w m c X V v d D t B c m V h X 2 N u Y W V m J n F 1 b 3 Q 7 L C Z x d W 9 0 O 1 Z h Z 2 F z I E l u a W N p Y W l z X G 4 y M D I 0 L T I w M j U m c X V v d D s s J n F 1 b 3 Q 7 T W F 0 c m l j d W x h Z G 9 z X G 4 y M D I 0 L T I w M j U m c X V v d D s s J n F 1 b 3 Q 7 T G l t a X R l I E E z R X M m c X V v d D s s J n F 1 b 3 Q 7 U k d B J n F 1 b 3 Q 7 L C Z x d W 9 0 O 0 N J I F J l Z 2 l t Z S B w w 7 N z L W x h Y m 9 y Y W w m c X V v d D s s J n F 1 b 3 Q 7 Q 0 k g L S B t a W 5 p c 3 R y Y W R v c y B l b S B p b m d s w 6 p z J n F 1 b 3 Q 7 L C Z x d W 9 0 O 1 R v d G F s X G 5 W Y W d h c y B S R 0 E m c X V v d D s s J n F 1 b 3 Q 7 V m F n Y X M g U k U m c X V v d D s s J n F 1 b 3 Q 7 V m F n Y X M g T T I z J n F 1 b 3 Q 7 L C Z x d W 9 0 O 1 Z h Z 2 F z X G 5 U R E V U J n F 1 b 3 Q 7 L C Z x d W 9 0 O 1 Z h Z 2 F z I F R E V F N Q J n F 1 b 3 Q 7 L C Z x d W 9 0 O 1 Z h Z 2 F z I F R P Q 1 M m c X V v d D s s J n F 1 b 3 Q 7 V m F n Y X M g V E N E Q y Z x d W 9 0 O y w m c X V v d D t W Y W d h c y B M a W N N Z W Q m c X V v d D s s J n F 1 b 3 Q 7 V m F n Y X M g R U k m c X V v d D s s J n F 1 b 3 Q 7 V m F n Y X M g T V B J Q y Z x d W 9 0 O y w m c X V v d D t U b 3 R h b C B W Y W d h c y B D R V x u M j A y N S 8 y M D I 2 J n F 1 b 3 Q 7 L C Z x d W 9 0 O 1 R v d G F s I F Z h Z 2 F z X G 4 o Q 0 k r Q 0 w r U k U r Q 0 U p J n F 1 b 3 Q 7 X S I g L z 4 8 R W 5 0 c n k g V H l w Z T 0 i R m l s b E V y c m 9 y Q 2 9 k Z S I g V m F s d W U 9 I n N V b m t u b 3 d u I i A v P j x F b n R y e S B U e X B l P S J G a W x s Q 2 9 1 b n Q i I F Z h b H V l P S J s N D U z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l 2 Y W R v I C 0 g U k d B I E 1 h a W 5 m a W x l I C 0 g Z m l u Y W w g M j V c X C 8 y N i 9 D a G F u Z 2 V k I F R 5 c G U x L n t B d G x h b n R p Y 2 E t S V V f V m F n M j U t M j Z f d j I u e G x z e C w w f S Z x d W 9 0 O y w m c X V v d D t T Z W N 0 a W 9 u M S 9 Q c m l 2 Y W R v I C 0 g U k d B I E 1 h a W 5 m a W x l I C 0 g Z m l u Y W w g M j V c X C 8 y N i 9 D a G F u Z 2 V k I F R 5 c G U y L n t D b 2 R c b k l l c 1 V v L D F 9 J n F 1 b 3 Q 7 L C Z x d W 9 0 O 1 N l Y 3 R p b 2 4 x L 1 B y a X Z h Z G 8 g L S B S R 0 E g T W F p b m Z p b G U g L S B m a W 5 h b C A y N V x c L z I 2 L 0 N o Y W 5 n Z W Q g V H l w Z T E u e 0 N v Z F x u Q 3 V y c 2 8 s M n 0 m c X V v d D s s J n F 1 b 3 Q 7 U 2 V j d G l v b j E v U H J p d m F k b y A t I F J H Q S B N Y W l u Z m l s Z S A t I G Z p b m F s I D I 1 X F w v M j Y v Q 2 h h b m d l Z C B U e X B l M S 5 7 T s K 6 I F J l Z 2 l z d G 8 s M 3 0 m c X V v d D s s J n F 1 b 3 Q 7 U 2 V j d G l v b j E v U H J p d m F k b y A t I F J H Q S B N Y W l u Z m l s Z S A t I G Z p b m F s I D I 1 X F w v M j Y v Q 2 h h b m d l Z C B U e X B l M S 5 7 S U V T L D R 9 J n F 1 b 3 Q 7 L C Z x d W 9 0 O 1 N l Y 3 R p b 2 4 x L 1 B y a X Z h Z G 8 g L S B S R 0 E g T W F p b m Z p b G U g L S B m a W 5 h b C A y N V x c L z I 2 L 0 N o Y W 5 n Z W Q g V H l w Z T E u e 0 l F U y A t I F V u a W R h Z G U g T 3 J n w 6 J u a W N h L D V 9 J n F 1 b 3 Q 7 L C Z x d W 9 0 O 1 N l Y 3 R p b 2 4 x L 1 B y a X Z h Z G 8 g L S B S R 0 E g T W F p b m Z p b G U g L S B m a W 5 h b C A y N V x c L z I 2 L 0 N o Y W 5 n Z W Q g V H l w Z T E u e 0 N p Y 2 x v I G R l I E V z d H V k b 3 M s N n 0 m c X V v d D s s J n F 1 b 3 Q 7 U 2 V j d G l v b j E v U H J p d m F k b y A t I F J H Q S B N Y W l u Z m l s Z S A t I G Z p b m F s I D I 1 X F w v M j Y v Q 2 h h b m d l Z C B U e X B l M S 5 7 Y 2 l j b G 9 f Z X N 0 d W R v c z I s N 3 0 m c X V v d D s s J n F 1 b 3 Q 7 U 2 V j d G l v b j E v U H J p d m F k b y A t I F J H Q S B N Y W l u Z m l s Z S A t I G Z p b m F s I D I 1 X F w v M j Y v Q 2 h h b m d l Z C B U e X B l M S 5 7 V G l w b 1 x u Q 3 V y c 2 8 s O H 0 m c X V v d D s s J n F 1 b 3 Q 7 U 2 V j d G l v b j E v U H J p d m F k b y A t I F J H Q S B N Y W l u Z m l s Z S A t I G Z p b m F s I D I 1 X F w v M j Y v Q 2 h h b m d l Z C B U e X B l M S 5 7 R H V y Y W N h b y w 5 f S Z x d W 9 0 O y w m c X V v d D t T Z W N 0 a W 9 u M S 9 Q c m l 2 Y W R v I C 0 g U k d B I E 1 h a W 5 m a W x l I C 0 g Z m l u Y W w g M j V c X C 8 y N i 9 D a G F u Z 2 V k I F R 5 c G U y L n t F Q 1 R T L D E w f S Z x d W 9 0 O y w m c X V v d D t T Z W N 0 a W 9 u M S 9 Q c m l 2 Y W R v I C 0 g U k d B I E 1 h a W 5 m a W x l I C 0 g Z m l u Y W w g M j V c X C 8 y N i 9 D a G F u Z 2 V k I F R 5 c G U x L n t h Y 3 J l Z G l 0 Y W N h b y w x M X 0 m c X V v d D s s J n F 1 b 3 Q 7 U 2 V j d G l v b j E v U H J p d m F k b y A t I F J H Q S B N Y W l u Z m l s Z S A t I G Z p b m F s I D I 1 X F w v M j Y v Q 2 h h b m d l Z C B U e X B l M S 5 7 R X N 0 Y W R v L D E y f S Z x d W 9 0 O y w m c X V v d D t T Z W N 0 a W 9 u M S 9 Q c m l 2 Y W R v I C 0 g U k d B I E 1 h a W 5 m a W x l I C 0 g Z m l u Y W w g M j V c X C 8 y N i 9 S Z X B s Y W N l Z C B W Y W x 1 Z S 5 7 Q X N z b 2 N p Y c O n w 6 N v L D E z f S Z x d W 9 0 O y w m c X V v d D t T Z W N 0 a W 9 u M S 9 Q c m l 2 Y W R v I C 0 g U k d B I E 1 h a W 5 m a W x l I C 0 g Z m l u Y W w g M j V c X C 8 y N i 9 D a G F u Z 2 V k I F R 5 c G U y L n t D b 2 R c b k N O Q U V G L D E 0 f S Z x d W 9 0 O y w m c X V v d D t T Z W N 0 a W 9 u M S 9 Q c m l 2 Y W R v I C 0 g U k d B I E 1 h a W 5 m a W x l I C 0 g Z m l u Y W w g M j V c X C 8 y N i 9 D a G F u Z 2 V k I F R 5 c G U x L n t B c m V h X 2 N u Y W V m L D E 1 f S Z x d W 9 0 O y w m c X V v d D t T Z W N 0 a W 9 u M S 9 Q c m l 2 Y W R v I C 0 g U k d B I E 1 h a W 5 m a W x l I C 0 g Z m l u Y W w g M j V c X C 8 y N i 9 D a G F u Z 2 V k I F R 5 c G U y L n t W Y W d h c y B J b m l j a W F p c 1 x u M j A y N C 0 y M D I 1 L D E 2 f S Z x d W 9 0 O y w m c X V v d D t T Z W N 0 a W 9 u M S 9 Q c m l 2 Y W R v I C 0 g U k d B I E 1 h a W 5 m a W x l I C 0 g Z m l u Y W w g M j V c X C 8 y N i 9 D a G F u Z 2 V k I F R 5 c G U y L n t N Y X R y a W N 1 b G F k b 3 N c b j I w M j Q t M j A y N S w x N 3 0 m c X V v d D s s J n F 1 b 3 Q 7 U 2 V j d G l v b j E v U H J p d m F k b y A t I F J H Q S B N Y W l u Z m l s Z S A t I G Z p b m F s I D I 1 X F w v M j Y v Q 2 h h b m d l Z C B U e X B l M i 5 7 T G l t a X R l I E E z R X M s M T h 9 J n F 1 b 3 Q 7 L C Z x d W 9 0 O 1 N l Y 3 R p b 2 4 x L 1 B y a X Z h Z G 8 g L S B S R 0 E g T W F p b m Z p b G U g L S B m a W 5 h b C A y N V x c L z I 2 L 0 N o Y W 5 n Z W Q g V H l w Z T I u e 1 J H Q S w x O X 0 m c X V v d D s s J n F 1 b 3 Q 7 U 2 V j d G l v b j E v U H J p d m F k b y A t I F J H Q S B N Y W l u Z m l s Z S A t I G Z p b m F s I D I 1 X F w v M j Y v Q 2 h h b m d l Z C B U e X B l M i 5 7 Q 0 k g U m V n a W 1 l I H D D s 3 M t b G F i b 3 J h b C w y M H 0 m c X V v d D s s J n F 1 b 3 Q 7 U 2 V j d G l v b j E v U H J p d m F k b y A t I F J H Q S B N Y W l u Z m l s Z S A t I G Z p b m F s I D I 1 X F w v M j Y v Q 2 h h b m d l Z C B U e X B l M i 5 7 Q 0 k g L S B t a W 5 p c 3 R y Y W R v c y B l b S B p b m d s w 6 p z L D I x f S Z x d W 9 0 O y w m c X V v d D t T Z W N 0 a W 9 u M S 9 Q c m l 2 Y W R v I C 0 g U k d B I E 1 h a W 5 m a W x l I C 0 g Z m l u Y W w g M j V c X C 8 y N i 9 D a G F u Z 2 V k I F R 5 c G U y L n t U b 3 R h b F x u V m F n Y X M g U k d B L D I y f S Z x d W 9 0 O y w m c X V v d D t T Z W N 0 a W 9 u M S 9 Q c m l 2 Y W R v I C 0 g U k d B I E 1 h a W 5 m a W x l I C 0 g Z m l u Y W w g M j V c X C 8 y N i 9 D a G F u Z 2 V k I F R 5 c G U y L n t W Y W d h c y B S R S w y M 3 0 m c X V v d D s s J n F 1 b 3 Q 7 U 2 V j d G l v b j E v U H J p d m F k b y A t I F J H Q S B N Y W l u Z m l s Z S A t I G Z p b m F s I D I 1 X F w v M j Y v Q 2 h h b m d l Z C B U e X B l M i 5 7 V m F n Y X M g T T I z L D I 0 f S Z x d W 9 0 O y w m c X V v d D t T Z W N 0 a W 9 u M S 9 Q c m l 2 Y W R v I C 0 g U k d B I E 1 h a W 5 m a W x l I C 0 g Z m l u Y W w g M j V c X C 8 y N i 9 D a G F u Z 2 V k I F R 5 c G U y L n t W Y W d h c 1 x u V E R F V C w y N X 0 m c X V v d D s s J n F 1 b 3 Q 7 U 2 V j d G l v b j E v U H J p d m F k b y A t I F J H Q S B N Y W l u Z m l s Z S A t I G Z p b m F s I D I 1 X F w v M j Y v Q 2 h h b m d l Z C B U e X B l M i 5 7 V m F n Y X M g V E R U U 1 A s M j Z 9 J n F 1 b 3 Q 7 L C Z x d W 9 0 O 1 N l Y 3 R p b 2 4 x L 1 B y a X Z h Z G 8 g L S B S R 0 E g T W F p b m Z p b G U g L S B m a W 5 h b C A y N V x c L z I 2 L 0 N o Y W 5 n Z W Q g V H l w Z T I u e 1 Z h Z 2 F z I F R P Q 1 M s M j d 9 J n F 1 b 3 Q 7 L C Z x d W 9 0 O 1 N l Y 3 R p b 2 4 x L 1 B y a X Z h Z G 8 g L S B S R 0 E g T W F p b m Z p b G U g L S B m a W 5 h b C A y N V x c L z I 2 L 0 N o Y W 5 n Z W Q g V H l w Z T I u e 1 Z h Z 2 F z I F R D R E M s M j h 9 J n F 1 b 3 Q 7 L C Z x d W 9 0 O 1 N l Y 3 R p b 2 4 x L 1 B y a X Z h Z G 8 g L S B S R 0 E g T W F p b m Z p b G U g L S B m a W 5 h b C A y N V x c L z I 2 L 0 N o Y W 5 n Z W Q g V H l w Z T I u e 1 Z h Z 2 F z I E x p Y 0 1 l Z C w y O X 0 m c X V v d D s s J n F 1 b 3 Q 7 U 2 V j d G l v b j E v U H J p d m F k b y A t I F J H Q S B N Y W l u Z m l s Z S A t I G Z p b m F s I D I 1 X F w v M j Y v Q 2 h h b m d l Z C B U e X B l M i 5 7 V m F n Y X M g R U k s M z B 9 J n F 1 b 3 Q 7 L C Z x d W 9 0 O 1 N l Y 3 R p b 2 4 x L 1 B y a X Z h Z G 8 g L S B S R 0 E g T W F p b m Z p b G U g L S B m a W 5 h b C A y N V x c L z I 2 L 0 N o Y W 5 n Z W Q g V H l w Z T I u e 1 Z h Z 2 F z I E 1 Q S U M s M z F 9 J n F 1 b 3 Q 7 L C Z x d W 9 0 O 1 N l Y 3 R p b 2 4 x L 1 B y a X Z h Z G 8 g L S B S R 0 E g T W F p b m Z p b G U g L S B m a W 5 h b C A y N V x c L z I 2 L 0 N o Y W 5 n Z W Q g V H l w Z T I u e 1 R v d G F s I F Z h Z 2 F z I E N F X G 4 y M D I 1 L z I w M j Y s M z J 9 J n F 1 b 3 Q 7 L C Z x d W 9 0 O 1 N l Y 3 R p b 2 4 x L 1 B y a X Z h Z G 8 g L S B S R 0 E g T W F p b m Z p b G U g L S B m a W 5 h b C A y N V x c L z I 2 L 0 N o Y W 5 n Z W Q g V H l w Z T I u e 1 R v d G F s I F Z h Z 2 F z X G 4 o Q 0 k r Q 0 w r U k U r Q 0 U p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U H J p d m F k b y A t I F J H Q S B N Y W l u Z m l s Z S A t I G Z p b m F s I D I 1 X F w v M j Y v Q 2 h h b m d l Z C B U e X B l M S 5 7 Q X R s Y W 5 0 a W N h L U l V X 1 Z h Z z I 1 L T I 2 X 3 Y y L n h s c 3 g s M H 0 m c X V v d D s s J n F 1 b 3 Q 7 U 2 V j d G l v b j E v U H J p d m F k b y A t I F J H Q S B N Y W l u Z m l s Z S A t I G Z p b m F s I D I 1 X F w v M j Y v Q 2 h h b m d l Z C B U e X B l M i 5 7 Q 2 9 k X G 5 J Z X N V b y w x f S Z x d W 9 0 O y w m c X V v d D t T Z W N 0 a W 9 u M S 9 Q c m l 2 Y W R v I C 0 g U k d B I E 1 h a W 5 m a W x l I C 0 g Z m l u Y W w g M j V c X C 8 y N i 9 D a G F u Z 2 V k I F R 5 c G U x L n t D b 2 R c b k N 1 c n N v L D J 9 J n F 1 b 3 Q 7 L C Z x d W 9 0 O 1 N l Y 3 R p b 2 4 x L 1 B y a X Z h Z G 8 g L S B S R 0 E g T W F p b m Z p b G U g L S B m a W 5 h b C A y N V x c L z I 2 L 0 N o Y W 5 n Z W Q g V H l w Z T E u e 0 7 C u i B S Z W d p c 3 R v L D N 9 J n F 1 b 3 Q 7 L C Z x d W 9 0 O 1 N l Y 3 R p b 2 4 x L 1 B y a X Z h Z G 8 g L S B S R 0 E g T W F p b m Z p b G U g L S B m a W 5 h b C A y N V x c L z I 2 L 0 N o Y W 5 n Z W Q g V H l w Z T E u e 0 l F U y w 0 f S Z x d W 9 0 O y w m c X V v d D t T Z W N 0 a W 9 u M S 9 Q c m l 2 Y W R v I C 0 g U k d B I E 1 h a W 5 m a W x l I C 0 g Z m l u Y W w g M j V c X C 8 y N i 9 D a G F u Z 2 V k I F R 5 c G U x L n t J R V M g L S B V b m l k Y W R l I E 9 y Z 8 O i b m l j Y S w 1 f S Z x d W 9 0 O y w m c X V v d D t T Z W N 0 a W 9 u M S 9 Q c m l 2 Y W R v I C 0 g U k d B I E 1 h a W 5 m a W x l I C 0 g Z m l u Y W w g M j V c X C 8 y N i 9 D a G F u Z 2 V k I F R 5 c G U x L n t D a W N s b y B k Z S B F c 3 R 1 Z G 9 z L D Z 9 J n F 1 b 3 Q 7 L C Z x d W 9 0 O 1 N l Y 3 R p b 2 4 x L 1 B y a X Z h Z G 8 g L S B S R 0 E g T W F p b m Z p b G U g L S B m a W 5 h b C A y N V x c L z I 2 L 0 N o Y W 5 n Z W Q g V H l w Z T E u e 2 N p Y 2 x v X 2 V z d H V k b 3 M y L D d 9 J n F 1 b 3 Q 7 L C Z x d W 9 0 O 1 N l Y 3 R p b 2 4 x L 1 B y a X Z h Z G 8 g L S B S R 0 E g T W F p b m Z p b G U g L S B m a W 5 h b C A y N V x c L z I 2 L 0 N o Y W 5 n Z W Q g V H l w Z T E u e 1 R p c G 9 c b k N 1 c n N v L D h 9 J n F 1 b 3 Q 7 L C Z x d W 9 0 O 1 N l Y 3 R p b 2 4 x L 1 B y a X Z h Z G 8 g L S B S R 0 E g T W F p b m Z p b G U g L S B m a W 5 h b C A y N V x c L z I 2 L 0 N o Y W 5 n Z W Q g V H l w Z T E u e 0 R 1 c m F j Y W 8 s O X 0 m c X V v d D s s J n F 1 b 3 Q 7 U 2 V j d G l v b j E v U H J p d m F k b y A t I F J H Q S B N Y W l u Z m l s Z S A t I G Z p b m F s I D I 1 X F w v M j Y v Q 2 h h b m d l Z C B U e X B l M i 5 7 R U N U U y w x M H 0 m c X V v d D s s J n F 1 b 3 Q 7 U 2 V j d G l v b j E v U H J p d m F k b y A t I F J H Q S B N Y W l u Z m l s Z S A t I G Z p b m F s I D I 1 X F w v M j Y v Q 2 h h b m d l Z C B U e X B l M S 5 7 Y W N y Z W R p d G F j Y W 8 s M T F 9 J n F 1 b 3 Q 7 L C Z x d W 9 0 O 1 N l Y 3 R p b 2 4 x L 1 B y a X Z h Z G 8 g L S B S R 0 E g T W F p b m Z p b G U g L S B m a W 5 h b C A y N V x c L z I 2 L 0 N o Y W 5 n Z W Q g V H l w Z T E u e 0 V z d G F k b y w x M n 0 m c X V v d D s s J n F 1 b 3 Q 7 U 2 V j d G l v b j E v U H J p d m F k b y A t I F J H Q S B N Y W l u Z m l s Z S A t I G Z p b m F s I D I 1 X F w v M j Y v U m V w b G F j Z W Q g V m F s d W U u e 0 F z c 2 9 j a W H D p 8 O j b y w x M 3 0 m c X V v d D s s J n F 1 b 3 Q 7 U 2 V j d G l v b j E v U H J p d m F k b y A t I F J H Q S B N Y W l u Z m l s Z S A t I G Z p b m F s I D I 1 X F w v M j Y v Q 2 h h b m d l Z C B U e X B l M i 5 7 Q 2 9 k X G 5 D T k F F R i w x N H 0 m c X V v d D s s J n F 1 b 3 Q 7 U 2 V j d G l v b j E v U H J p d m F k b y A t I F J H Q S B N Y W l u Z m l s Z S A t I G Z p b m F s I D I 1 X F w v M j Y v Q 2 h h b m d l Z C B U e X B l M S 5 7 Q X J l Y V 9 j b m F l Z i w x N X 0 m c X V v d D s s J n F 1 b 3 Q 7 U 2 V j d G l v b j E v U H J p d m F k b y A t I F J H Q S B N Y W l u Z m l s Z S A t I G Z p b m F s I D I 1 X F w v M j Y v Q 2 h h b m d l Z C B U e X B l M i 5 7 V m F n Y X M g S W 5 p Y 2 l h a X N c b j I w M j Q t M j A y N S w x N n 0 m c X V v d D s s J n F 1 b 3 Q 7 U 2 V j d G l v b j E v U H J p d m F k b y A t I F J H Q S B N Y W l u Z m l s Z S A t I G Z p b m F s I D I 1 X F w v M j Y v Q 2 h h b m d l Z C B U e X B l M i 5 7 T W F 0 c m l j d W x h Z G 9 z X G 4 y M D I 0 L T I w M j U s M T d 9 J n F 1 b 3 Q 7 L C Z x d W 9 0 O 1 N l Y 3 R p b 2 4 x L 1 B y a X Z h Z G 8 g L S B S R 0 E g T W F p b m Z p b G U g L S B m a W 5 h b C A y N V x c L z I 2 L 0 N o Y W 5 n Z W Q g V H l w Z T I u e 0 x p b W l 0 Z S B B M 0 V z L D E 4 f S Z x d W 9 0 O y w m c X V v d D t T Z W N 0 a W 9 u M S 9 Q c m l 2 Y W R v I C 0 g U k d B I E 1 h a W 5 m a W x l I C 0 g Z m l u Y W w g M j V c X C 8 y N i 9 D a G F u Z 2 V k I F R 5 c G U y L n t S R 0 E s M T l 9 J n F 1 b 3 Q 7 L C Z x d W 9 0 O 1 N l Y 3 R p b 2 4 x L 1 B y a X Z h Z G 8 g L S B S R 0 E g T W F p b m Z p b G U g L S B m a W 5 h b C A y N V x c L z I 2 L 0 N o Y W 5 n Z W Q g V H l w Z T I u e 0 N J I F J l Z 2 l t Z S B w w 7 N z L W x h Y m 9 y Y W w s M j B 9 J n F 1 b 3 Q 7 L C Z x d W 9 0 O 1 N l Y 3 R p b 2 4 x L 1 B y a X Z h Z G 8 g L S B S R 0 E g T W F p b m Z p b G U g L S B m a W 5 h b C A y N V x c L z I 2 L 0 N o Y W 5 n Z W Q g V H l w Z T I u e 0 N J I C 0 g b W l u a X N 0 c m F k b 3 M g Z W 0 g a W 5 n b M O q c y w y M X 0 m c X V v d D s s J n F 1 b 3 Q 7 U 2 V j d G l v b j E v U H J p d m F k b y A t I F J H Q S B N Y W l u Z m l s Z S A t I G Z p b m F s I D I 1 X F w v M j Y v Q 2 h h b m d l Z C B U e X B l M i 5 7 V G 9 0 Y W x c b l Z h Z 2 F z I F J H Q S w y M n 0 m c X V v d D s s J n F 1 b 3 Q 7 U 2 V j d G l v b j E v U H J p d m F k b y A t I F J H Q S B N Y W l u Z m l s Z S A t I G Z p b m F s I D I 1 X F w v M j Y v Q 2 h h b m d l Z C B U e X B l M i 5 7 V m F n Y X M g U k U s M j N 9 J n F 1 b 3 Q 7 L C Z x d W 9 0 O 1 N l Y 3 R p b 2 4 x L 1 B y a X Z h Z G 8 g L S B S R 0 E g T W F p b m Z p b G U g L S B m a W 5 h b C A y N V x c L z I 2 L 0 N o Y W 5 n Z W Q g V H l w Z T I u e 1 Z h Z 2 F z I E 0 y M y w y N H 0 m c X V v d D s s J n F 1 b 3 Q 7 U 2 V j d G l v b j E v U H J p d m F k b y A t I F J H Q S B N Y W l u Z m l s Z S A t I G Z p b m F s I D I 1 X F w v M j Y v Q 2 h h b m d l Z C B U e X B l M i 5 7 V m F n Y X N c b l R E R V Q s M j V 9 J n F 1 b 3 Q 7 L C Z x d W 9 0 O 1 N l Y 3 R p b 2 4 x L 1 B y a X Z h Z G 8 g L S B S R 0 E g T W F p b m Z p b G U g L S B m a W 5 h b C A y N V x c L z I 2 L 0 N o Y W 5 n Z W Q g V H l w Z T I u e 1 Z h Z 2 F z I F R E V F N Q L D I 2 f S Z x d W 9 0 O y w m c X V v d D t T Z W N 0 a W 9 u M S 9 Q c m l 2 Y W R v I C 0 g U k d B I E 1 h a W 5 m a W x l I C 0 g Z m l u Y W w g M j V c X C 8 y N i 9 D a G F u Z 2 V k I F R 5 c G U y L n t W Y W d h c y B U T 0 N T L D I 3 f S Z x d W 9 0 O y w m c X V v d D t T Z W N 0 a W 9 u M S 9 Q c m l 2 Y W R v I C 0 g U k d B I E 1 h a W 5 m a W x l I C 0 g Z m l u Y W w g M j V c X C 8 y N i 9 D a G F u Z 2 V k I F R 5 c G U y L n t W Y W d h c y B U Q 0 R D L D I 4 f S Z x d W 9 0 O y w m c X V v d D t T Z W N 0 a W 9 u M S 9 Q c m l 2 Y W R v I C 0 g U k d B I E 1 h a W 5 m a W x l I C 0 g Z m l u Y W w g M j V c X C 8 y N i 9 D a G F u Z 2 V k I F R 5 c G U y L n t W Y W d h c y B M a W N N Z W Q s M j l 9 J n F 1 b 3 Q 7 L C Z x d W 9 0 O 1 N l Y 3 R p b 2 4 x L 1 B y a X Z h Z G 8 g L S B S R 0 E g T W F p b m Z p b G U g L S B m a W 5 h b C A y N V x c L z I 2 L 0 N o Y W 5 n Z W Q g V H l w Z T I u e 1 Z h Z 2 F z I E V J L D M w f S Z x d W 9 0 O y w m c X V v d D t T Z W N 0 a W 9 u M S 9 Q c m l 2 Y W R v I C 0 g U k d B I E 1 h a W 5 m a W x l I C 0 g Z m l u Y W w g M j V c X C 8 y N i 9 D a G F u Z 2 V k I F R 5 c G U y L n t W Y W d h c y B N U E l D L D M x f S Z x d W 9 0 O y w m c X V v d D t T Z W N 0 a W 9 u M S 9 Q c m l 2 Y W R v I C 0 g U k d B I E 1 h a W 5 m a W x l I C 0 g Z m l u Y W w g M j V c X C 8 y N i 9 D a G F u Z 2 V k I F R 5 c G U y L n t U b 3 R h b C B W Y W d h c y B D R V x u M j A y N S 8 y M D I 2 L D M y f S Z x d W 9 0 O y w m c X V v d D t T Z W N 0 a W 9 u M S 9 Q c m l 2 Y W R v I C 0 g U k d B I E 1 h a W 5 m a W x l I C 0 g Z m l u Y W w g M j V c X C 8 y N i 9 D a G F u Z 2 V k I F R 5 c G U y L n t U b 3 R h b C B W Y W d h c 1 x u K E N J K 0 N M K 1 J F K 0 N F K S w z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y a X Z h Z G 8 l M j A t J T I w U k d B J T I w T W F p b m Z p b G U l M j A t J T I w Z m l u Y W w l M j A y N S U y R j I 2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X Z h Z G 8 l M j A t J T I w U k d B J T I w T W F p b m Z p b G U l M j A t J T I w Z m l u Y W w l M j A y N S U y R j I 2 J T I w K D I p L 0 Z p b H R l c m V k J T I w S G l k Z G V u J T I w R m l s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p d m F k b y U y M C 0 l M j B S R 0 E l M j B N Y W l u Z m l s Z S U y M C 0 l M j B m a W 5 h b C U y M D I 1 J T J G M j Y l M j A o M i k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p d m F k b y U y M C 0 l M j B S R 0 E l M j B N Y W l u Z m l s Z S U y M C 0 l M j B m a W 5 h b C U y M D I 1 J T J G M j Y l M j A o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p d m F k b y U y M C 0 l M j B S R 0 E l M j B N Y W l u Z m l s Z S U y M C 0 l M j B m a W 5 h b C U y M D I 1 J T J G M j Y l M j A o M i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2 Y W R v J T I w L S U y M F J H Q S U y M E 1 h a W 5 m a W x l J T I w L S U y M G Z p b m F s J T I w M j U l M k Y y N i U y M C g y K S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X Z h Z G 8 l M j A t J T I w U k d B J T I w T W F p b m Z p b G U l M j A t J T I w Z m l u Y W w l M j A y N S U y R j I 2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p d m F k b y U y M C 0 l M j B S R 0 E l M j B N Y W l u Z m l s Z S U y M C 0 l M j B m a W 5 h b C U y M D I 1 J T J G M j Y l M j A o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p d m F k b y U y M C 0 l M j B S R 0 E l M j B N Y W l u Z m l s Z S U y M C 0 l M j B m a W 5 h b C U y M D I 1 J T J G M j Y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p d m F k b y U y M C 0 l M j B S R 0 E l M j B N Y W l u Z m l s Z S U y M C 0 l M j B m a W 5 h b C U y M D I 1 J T J G M j Y l M j A o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p d m F k b y U y M C 0 l M j B S R 0 E l M j B N Y W l u Z m l s Z S U y M C 0 l M j B m a W 5 h b C U y M D I 1 J T J G M j Y l M j A o M i k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X Z h Z G 8 l M j A t J T I w U k d B J T I w T W F p b m Z p b G U l M j A t J T I w Z m l u Y W w l M j A y N S U y R j I 2 J T I w K D I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X Z h Z G 8 l M j A t J T I w U k d B J T I w T W F p b m Z p b G U l M j A t J T I w Z m l u Y W w l M j A y N S U y R j I 2 J T I w K D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p d m F k b y U y M C 0 l M j B S R 0 E l M j B N Y W l u Z m l s Z S U y M C 0 l M j B m a W 5 h b C U y M D I 1 J T J G M j Y l M j A o M i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R m l j a G V p c m 8 l M j A o N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M 4 O G V k M z Z i L T Y 4 M G M t N D B j N y 0 4 Y 2 E z L W V i N j d l N j J j N W M 1 Y S I g L z 4 8 R W 5 0 c n k g V H l w Z T 0 i U X V l c n l H c m 9 1 c E l E I i B W Y W x 1 Z T 0 i c z l l Y m Y w Y z U 2 L T J k N m I t N D J h Z C 1 i N 2 E 5 L W M 4 M 2 Y 3 N j U 5 Y T E x O S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1 L T A y L T E 0 V D A 5 O j Q 1 O j U 4 L j g 1 M z k 1 M z l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R m l j a G V p c m 8 l M j A o N i k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j a G V p c m 8 l M j B k Z S U y M E V 4 Z W 1 w b G 8 l M j A o N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Y T A x Z j h h N y 0 0 Z G I w L T Q y N z Y t Y j l m N y 0 3 Y m Z h M 2 M 2 Y j V m M W M i I C 8 + P E V u d H J 5 I F R 5 c G U 9 I k x v Y W R l Z F R v Q W 5 h b H l z a X N T Z X J 2 a W N l c y I g V m F s d W U 9 I m w w I i A v P j x F b n R y e S B U e X B l P S J M b 2 F k V G 9 S Z X B v c n R E a X N h Y m x l Z C I g V m F s d W U 9 I m w x I i A v P j x F b n R y e S B U e X B l P S J R d W V y e U d y b 3 V w S U Q i I F Z h b H V l P S J z O W V i Z j B j N T Y t M m Q 2 Y i 0 0 M m F k L W I 3 Y T k t Y z g z Z j c 2 N T l h M T E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U t M D I t M T R U M D k 6 N D U 6 N T g u O D c 0 O T Q 5 N F o i I C 8 + P C 9 T d G F i b G V F b n R y a W V z P j w v S X R l b T 4 8 S X R l b T 4 8 S X R l b U x v Y 2 F 0 a W 9 u P j x J d G V t V H l w Z T 5 G b 3 J t d W x h P C 9 J d G V t V H l w Z T 4 8 S X R l b V B h d G g + U 2 V j d G l v b j E v R m l j a G V p c m 8 l M j B k Z S U y M E V 4 Z W 1 w b G 8 l M j A o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j a G V p c m 8 l M j B k Z S U y M E V 4 Z W 1 w b G 8 l M j A o N i k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N o Z X J p b 3 M l M j B S Z W N l Y m l k b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V G F y Z 2 V 0 I i B W Y W x 1 Z T 0 i c 0 Z p Y 2 h l c m l v c 1 9 S Z W N l Y m l k b 3 M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b 3 V y Y 2 U u T m F t Z S Z x d W 9 0 O y w m c X V v d D t O d W 1 l c m 8 g Z G U g U m V n a X N 0 b y Z x d W 9 0 O y w m c X V v d D t D b 2 R J Z X N V b y Z x d W 9 0 O y w m c X V v d D t J b n N 0 a X R 1 a W N h b y B k Z S B F b n N p b m 8 g U 3 V w Z X J p b 3 I m c X V v d D s s J n F 1 b 3 Q 7 Q 2 9 k I E N 1 c n N v J n F 1 b 3 Q 7 L C Z x d W 9 0 O 0 R l c 2 l n b m F j Y W 8 g Q 3 V y c 2 8 m c X V v d D s s J n F 1 b 3 Q 7 V G l w b y B k Z S B D d X J z b y Z x d W 9 0 O y w m c X V v d D t E d X J h Y 2 F v J n F 1 b 3 Q 7 L C Z x d W 9 0 O 0 V D V F M m c X V v d D s s J n F 1 b 3 Q 7 Q 2 9 k I E N O Q U V G J n F 1 b 3 Q 7 L C Z x d W 9 0 O 0 N O Q U V G J n F 1 b 3 Q 7 L C Z x d W 9 0 O 0 F j c m V k a X R h Y 2 F v J n F 1 b 3 Q 7 L C Z x d W 9 0 O 0 x N Q S B c b i h s a W 1 p d G U g b c O h e G l t b y B k Z S B h Z G 1 p c 3 P D t W V z K S Z x d W 9 0 O y w m c X V v d D t W Y W d h c y A y M D I 1 L T I w M j Z c b l J H Q S Z x d W 9 0 O y w m c X V v d D t U a X R 1 b G F y Z X M g Z W 5 z a W 5 v I H N l Y 3 V u Z M O h c m l v I C s g c H J v d m E g Z G U g Y X Z h b G l h w 6 f D o 2 8 g Y 2 9 u a G V j a W 1 l b n R v c y Z x d W 9 0 O y w m c X V v d D t W Y W d h c y B N Y W l v c m V z I D I z I C h N M j M p J n F 1 b 3 Q 7 L C Z x d W 9 0 O 1 Z h Z 2 F z I H B h c m E g V G l 0 d W x h c m V z I G R l I E R p c G x v b W E g Z G U g R X N w Z W N p Y W x p e m H D p 8 O j b y B U Z W N u b 2 z D s 2 d p Y 2 E g K F R E R V Q p X G 5 U R E V U J n F 1 b 3 Q 7 L C Z x d W 9 0 O 1 Z h Z 2 F z I H B h c m E g V G l 0 d W x h c m V z I G R l I E R p c G x v b W E g Z G U g V M O p Y 2 5 p Y 2 8 g U 3 V w Z X J p b 3 I g U H J v Z m l z c 2 l v b m F s I C h U R F R T U C k m c X V v d D s s J n F 1 b 3 Q 7 V m F n Y X M g c G F y Y S B U a X R 1 b G F y Z X M g Z G U g b 3 V 0 c m 9 z I E N 1 c n N v c y B T d X B l c m l v c m V z I C h U T 0 N T K S Z x d W 9 0 O y w m c X V v d D t W Y W d h c y B w Y X J h I F R p d H V s Y X J l c y B k Z S B D d X J z b 3 M g Z G U g R H V w b G E g Q 2 V y d G l m a W N h w 6 f D o 2 8 g K F R D R E M p J n F 1 b 3 Q 7 L C Z x d W 9 0 O 0 V z d H V k Y W 5 0 Z X M g S W 5 0 Z X J u Y W N p b 2 5 h a X M g X G 4 o R U k p X G 4 y M D I 1 L z I w M j Y m c X V v d D s s J n F 1 b 3 Q 7 T X V k Y W 7 D p 2 E g Z G U g c G F y I G l u c 3 R p d H V p w 6 f D o 2 8 v Y 3 V y c 2 9 c b i h N U E l D K V x u M j A y N S 8 y M D I 2 J n F 1 b 3 Q 7 L C Z x d W 9 0 O 1 R v d G F s I H Z h Z 2 F z J n F 1 b 3 Q 7 L C Z x d W 9 0 O 0 F s Z X J 0 Y S Z x d W 9 0 O y w m c X V v d D t P Y n N l c n Z h w 6 f D t W V z J n F 1 b 3 Q 7 X S I g L z 4 8 R W 5 0 c n k g V H l w Z T 0 i R m l s b E N v b H V t b l R 5 c G V z I i B W Y W x 1 Z T 0 i c 0 J n W U R C Z 1 l H Q m d Z R E F 3 W U d B d 0 1 E Q X d N R E F 3 T U R B d 0 1 B Q m c 9 P S I g L z 4 8 R W 5 0 c n k g V H l w Z T 0 i R m l s b E x h c 3 R V c G R h d G V k I i B W Y W x 1 Z T 0 i Z D I w M j U t M D I t M T N U M T Y 6 N D c 6 M D k u O D U 0 M z Q z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2 I i A v P j x F b n R y e S B U e X B l P S J B Z G R l Z F R v R G F 0 Y U 1 v Z G V s I i B W Y W x 1 Z T 0 i b D A i I C 8 + P E V u d H J 5 I F R 5 c G U 9 I l F 1 Z X J 5 S U Q i I F Z h b H V l P S J z M T M 3 N m N l M z I t Y z Z k N S 0 0 M j M 5 L T g z Y W I t N D E w Y j M 0 Z G R i N z E z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m l j a G V y a W 9 z I F J l Y 2 V i a W R v c y 9 U a X B v I E F s d G V y Y W R v L n t T b 3 V y Y 2 U u T m F t Z S w w f S Z x d W 9 0 O y w m c X V v d D t T Z W N 0 a W 9 u M S 9 G a W N o Z X J p b 3 M g U m V j Z W J p Z G 9 z L 1 R p c G 8 g Q W x 0 Z X J h Z G 8 u e 0 5 1 b W V y b y B k Z S B S Z W d p c 3 R v L D F 9 J n F 1 b 3 Q 7 L C Z x d W 9 0 O 1 N l Y 3 R p b 2 4 x L 0 Z p Y 2 h l c m l v c y B S Z W N l Y m l k b 3 M v V G l w b y B B b H R l c m F k b y 5 7 Q 2 9 k S W V z V W 8 s M n 0 m c X V v d D s s J n F 1 b 3 Q 7 U 2 V j d G l v b j E v R m l j a G V y a W 9 z I F J l Y 2 V i a W R v c y 9 U a X B v I E F s d G V y Y W R v L n t J b n N 0 a X R 1 a W N h b y B k Z S B F b n N p b m 8 g U 3 V w Z X J p b 3 I s M 3 0 m c X V v d D s s J n F 1 b 3 Q 7 U 2 V j d G l v b j E v R m l j a G V y a W 9 z I F J l Y 2 V i a W R v c y 9 U a X B v I E F s d G V y Y W R v L n t D b 2 Q g Q 3 V y c 2 8 s N H 0 m c X V v d D s s J n F 1 b 3 Q 7 U 2 V j d G l v b j E v R m l j a G V y a W 9 z I F J l Y 2 V i a W R v c y 9 U a X B v I E F s d G V y Y W R v L n t E Z X N p Z 2 5 h Y 2 F v I E N 1 c n N v L D V 9 J n F 1 b 3 Q 7 L C Z x d W 9 0 O 1 N l Y 3 R p b 2 4 x L 0 Z p Y 2 h l c m l v c y B S Z W N l Y m l k b 3 M v V G l w b y B B b H R l c m F k b y 5 7 V G l w b y B k Z S B D d X J z b y w 2 f S Z x d W 9 0 O y w m c X V v d D t T Z W N 0 a W 9 u M S 9 G a W N o Z X J p b 3 M g U m V j Z W J p Z G 9 z L 1 R p c G 8 g Q W x 0 Z X J h Z G 8 u e 0 R 1 c m F j Y W 8 s N 3 0 m c X V v d D s s J n F 1 b 3 Q 7 U 2 V j d G l v b j E v R m l j a G V y a W 9 z I F J l Y 2 V i a W R v c y 9 U a X B v I E F s d G V y Y W R v L n t F Q 1 R T L D h 9 J n F 1 b 3 Q 7 L C Z x d W 9 0 O 1 N l Y 3 R p b 2 4 x L 0 Z p Y 2 h l c m l v c y B S Z W N l Y m l k b 3 M v V G l w b y B B b H R l c m F k b y 5 7 Q 2 9 k I E N O Q U V G L D l 9 J n F 1 b 3 Q 7 L C Z x d W 9 0 O 1 N l Y 3 R p b 2 4 x L 0 Z p Y 2 h l c m l v c y B S Z W N l Y m l k b 3 M v V G l w b y B B b H R l c m F k b y 5 7 Q 0 5 B R U Y s M T B 9 J n F 1 b 3 Q 7 L C Z x d W 9 0 O 1 N l Y 3 R p b 2 4 x L 0 Z p Y 2 h l c m l v c y B S Z W N l Y m l k b 3 M v V G l w b y B B b H R l c m F k b y 5 7 Q W N y Z W R p d G F j Y W 8 s M T F 9 J n F 1 b 3 Q 7 L C Z x d W 9 0 O 1 N l Y 3 R p b 2 4 x L 0 Z p Y 2 h l c m l v c y B S Z W N l Y m l k b 3 M v V G l w b y B B b H R l c m F k b y 5 7 T E 1 B I F x u K G x p b W l 0 Z S B t w 6 F 4 a W 1 v I G R l I G F k b W l z c 8 O 1 Z X M p L D E y f S Z x d W 9 0 O y w m c X V v d D t T Z W N 0 a W 9 u M S 9 G a W N o Z X J p b 3 M g U m V j Z W J p Z G 9 z L 1 R p c G 8 g Q W x 0 Z X J h Z G 8 u e 1 Z h Z 2 F z I D I w M j U t M j A y N l x u U k d B L D E z f S Z x d W 9 0 O y w m c X V v d D t T Z W N 0 a W 9 u M S 9 G a W N o Z X J p b 3 M g U m V j Z W J p Z G 9 z L 1 R p c G 8 g Q W x 0 Z X J h Z G 8 u e 1 R p d H V s Y X J l c y B l b n N p b m 8 g c 2 V j d W 5 k w 6 F y a W 8 g K y B w c m 9 2 Y S B k Z S B h d m F s a W H D p 8 O j b y B j b 2 5 o Z W N p b W V u d G 9 z L D E 0 f S Z x d W 9 0 O y w m c X V v d D t T Z W N 0 a W 9 u M S 9 G a W N o Z X J p b 3 M g U m V j Z W J p Z G 9 z L 1 R p c G 8 g Q W x 0 Z X J h Z G 8 u e 1 Z h Z 2 F z I E 1 h a W 9 y Z X M g M j M g K E 0 y M y k s M T V 9 J n F 1 b 3 Q 7 L C Z x d W 9 0 O 1 N l Y 3 R p b 2 4 x L 0 Z p Y 2 h l c m l v c y B S Z W N l Y m l k b 3 M v V G l w b y B B b H R l c m F k b y 5 7 V m F n Y X M g c G F y Y S B U a X R 1 b G F y Z X M g Z G U g R G l w b G 9 t Y S B k Z S B F c 3 B l Y 2 l h b G l 6 Y c O n w 6 N v I F R l Y 2 5 v b M O z Z 2 l j Y S A o V E R F V C l c b l R E R V Q s M T Z 9 J n F 1 b 3 Q 7 L C Z x d W 9 0 O 1 N l Y 3 R p b 2 4 x L 0 Z p Y 2 h l c m l v c y B S Z W N l Y m l k b 3 M v V G l w b y B B b H R l c m F k b y 5 7 V m F n Y X M g c G F y Y S B U a X R 1 b G F y Z X M g Z G U g R G l w b G 9 t Y S B k Z S B U w 6 l j b m l j b y B T d X B l c m l v c i B Q c m 9 m a X N z a W 9 u Y W w g K F R E V F N Q K S w x N 3 0 m c X V v d D s s J n F 1 b 3 Q 7 U 2 V j d G l v b j E v R m l j a G V y a W 9 z I F J l Y 2 V i a W R v c y 9 U a X B v I E F s d G V y Y W R v L n t W Y W d h c y B w Y X J h I F R p d H V s Y X J l c y B k Z S B v d X R y b 3 M g Q 3 V y c 2 9 z I F N 1 c G V y a W 9 y Z X M g K F R P Q 1 M p L D E 4 f S Z x d W 9 0 O y w m c X V v d D t T Z W N 0 a W 9 u M S 9 G a W N o Z X J p b 3 M g U m V j Z W J p Z G 9 z L 1 R p c G 8 g Q W x 0 Z X J h Z G 8 u e 1 Z h Z 2 F z I H B h c m E g V G l 0 d W x h c m V z I G R l I E N 1 c n N v c y B k Z S B E d X B s Y S B D Z X J 0 a W Z p Y 2 H D p 8 O j b y A o V E N E Q y k s M T l 9 J n F 1 b 3 Q 7 L C Z x d W 9 0 O 1 N l Y 3 R p b 2 4 x L 0 Z p Y 2 h l c m l v c y B S Z W N l Y m l k b 3 M v V G l w b y B B b H R l c m F k b y 5 7 R X N 0 d W R h b n R l c y B J b n R l c m 5 h Y 2 l v b m F p c y B c b i h F S S l c b j I w M j U v M j A y N i w y M H 0 m c X V v d D s s J n F 1 b 3 Q 7 U 2 V j d G l v b j E v R m l j a G V y a W 9 z I F J l Y 2 V i a W R v c y 9 U a X B v I E F s d G V y Y W R v L n t N d W R h b s O n Y S B k Z S B w Y X I g a W 5 z d G l 0 d W n D p 8 O j b y 9 j d X J z b 1 x u K E 1 Q S U M p X G 4 y M D I 1 L z I w M j Y s M j F 9 J n F 1 b 3 Q 7 L C Z x d W 9 0 O 1 N l Y 3 R p b 2 4 x L 0 Z p Y 2 h l c m l v c y B S Z W N l Y m l k b 3 M v V G l w b y B B b H R l c m F k b y 5 7 V G 9 0 Y W w g d m F n Y X M s M j J 9 J n F 1 b 3 Q 7 L C Z x d W 9 0 O 1 N l Y 3 R p b 2 4 x L 0 Z p Y 2 h l c m l v c y B S Z W N l Y m l k b 3 M v V G l w b y B B b H R l c m F k b y 5 7 Q W x l c n R h L D I z f S Z x d W 9 0 O y w m c X V v d D t T Z W N 0 a W 9 u M S 9 G a W N o Z X J p b 3 M g U m V j Z W J p Z G 9 z L 1 R p c G 8 g Q W x 0 Z X J h Z G 8 u e 0 9 i c 2 V y d m H D p 8 O 1 Z X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G a W N o Z X J p b 3 M g U m V j Z W J p Z G 9 z L 1 R p c G 8 g Q W x 0 Z X J h Z G 8 u e 1 N v d X J j Z S 5 O Y W 1 l L D B 9 J n F 1 b 3 Q 7 L C Z x d W 9 0 O 1 N l Y 3 R p b 2 4 x L 0 Z p Y 2 h l c m l v c y B S Z W N l Y m l k b 3 M v V G l w b y B B b H R l c m F k b y 5 7 T n V t Z X J v I G R l I F J l Z 2 l z d G 8 s M X 0 m c X V v d D s s J n F 1 b 3 Q 7 U 2 V j d G l v b j E v R m l j a G V y a W 9 z I F J l Y 2 V i a W R v c y 9 U a X B v I E F s d G V y Y W R v L n t D b 2 R J Z X N V b y w y f S Z x d W 9 0 O y w m c X V v d D t T Z W N 0 a W 9 u M S 9 G a W N o Z X J p b 3 M g U m V j Z W J p Z G 9 z L 1 R p c G 8 g Q W x 0 Z X J h Z G 8 u e 0 l u c 3 R p d H V p Y 2 F v I G R l I E V u c 2 l u b y B T d X B l c m l v c i w z f S Z x d W 9 0 O y w m c X V v d D t T Z W N 0 a W 9 u M S 9 G a W N o Z X J p b 3 M g U m V j Z W J p Z G 9 z L 1 R p c G 8 g Q W x 0 Z X J h Z G 8 u e 0 N v Z C B D d X J z b y w 0 f S Z x d W 9 0 O y w m c X V v d D t T Z W N 0 a W 9 u M S 9 G a W N o Z X J p b 3 M g U m V j Z W J p Z G 9 z L 1 R p c G 8 g Q W x 0 Z X J h Z G 8 u e 0 R l c 2 l n b m F j Y W 8 g Q 3 V y c 2 8 s N X 0 m c X V v d D s s J n F 1 b 3 Q 7 U 2 V j d G l v b j E v R m l j a G V y a W 9 z I F J l Y 2 V i a W R v c y 9 U a X B v I E F s d G V y Y W R v L n t U a X B v I G R l I E N 1 c n N v L D Z 9 J n F 1 b 3 Q 7 L C Z x d W 9 0 O 1 N l Y 3 R p b 2 4 x L 0 Z p Y 2 h l c m l v c y B S Z W N l Y m l k b 3 M v V G l w b y B B b H R l c m F k b y 5 7 R H V y Y W N h b y w 3 f S Z x d W 9 0 O y w m c X V v d D t T Z W N 0 a W 9 u M S 9 G a W N o Z X J p b 3 M g U m V j Z W J p Z G 9 z L 1 R p c G 8 g Q W x 0 Z X J h Z G 8 u e 0 V D V F M s O H 0 m c X V v d D s s J n F 1 b 3 Q 7 U 2 V j d G l v b j E v R m l j a G V y a W 9 z I F J l Y 2 V i a W R v c y 9 U a X B v I E F s d G V y Y W R v L n t D b 2 Q g Q 0 5 B R U Y s O X 0 m c X V v d D s s J n F 1 b 3 Q 7 U 2 V j d G l v b j E v R m l j a G V y a W 9 z I F J l Y 2 V i a W R v c y 9 U a X B v I E F s d G V y Y W R v L n t D T k F F R i w x M H 0 m c X V v d D s s J n F 1 b 3 Q 7 U 2 V j d G l v b j E v R m l j a G V y a W 9 z I F J l Y 2 V i a W R v c y 9 U a X B v I E F s d G V y Y W R v L n t B Y 3 J l Z G l 0 Y W N h b y w x M X 0 m c X V v d D s s J n F 1 b 3 Q 7 U 2 V j d G l v b j E v R m l j a G V y a W 9 z I F J l Y 2 V i a W R v c y 9 U a X B v I E F s d G V y Y W R v L n t M T U E g X G 4 o b G l t a X R l I G 3 D o X h p b W 8 g Z G U g Y W R t a X N z w 7 V l c y k s M T J 9 J n F 1 b 3 Q 7 L C Z x d W 9 0 O 1 N l Y 3 R p b 2 4 x L 0 Z p Y 2 h l c m l v c y B S Z W N l Y m l k b 3 M v V G l w b y B B b H R l c m F k b y 5 7 V m F n Y X M g M j A y N S 0 y M D I 2 X G 5 S R 0 E s M T N 9 J n F 1 b 3 Q 7 L C Z x d W 9 0 O 1 N l Y 3 R p b 2 4 x L 0 Z p Y 2 h l c m l v c y B S Z W N l Y m l k b 3 M v V G l w b y B B b H R l c m F k b y 5 7 V G l 0 d W x h c m V z I G V u c 2 l u b y B z Z W N 1 b m T D o X J p b y A r I H B y b 3 Z h I G R l I G F 2 Y W x p Y c O n w 6 N v I G N v b m h l Y 2 l t Z W 5 0 b 3 M s M T R 9 J n F 1 b 3 Q 7 L C Z x d W 9 0 O 1 N l Y 3 R p b 2 4 x L 0 Z p Y 2 h l c m l v c y B S Z W N l Y m l k b 3 M v V G l w b y B B b H R l c m F k b y 5 7 V m F n Y X M g T W F p b 3 J l c y A y M y A o T T I z K S w x N X 0 m c X V v d D s s J n F 1 b 3 Q 7 U 2 V j d G l v b j E v R m l j a G V y a W 9 z I F J l Y 2 V i a W R v c y 9 U a X B v I E F s d G V y Y W R v L n t W Y W d h c y B w Y X J h I F R p d H V s Y X J l c y B k Z S B E a X B s b 2 1 h I G R l I E V z c G V j a W F s a X p h w 6 f D o 2 8 g V G V j b m 9 s w 7 N n a W N h I C h U R E V U K V x u V E R F V C w x N n 0 m c X V v d D s s J n F 1 b 3 Q 7 U 2 V j d G l v b j E v R m l j a G V y a W 9 z I F J l Y 2 V i a W R v c y 9 U a X B v I E F s d G V y Y W R v L n t W Y W d h c y B w Y X J h I F R p d H V s Y X J l c y B k Z S B E a X B s b 2 1 h I G R l I F T D q W N u a W N v I F N 1 c G V y a W 9 y I F B y b 2 Z p c 3 N p b 2 5 h b C A o V E R U U 1 A p L D E 3 f S Z x d W 9 0 O y w m c X V v d D t T Z W N 0 a W 9 u M S 9 G a W N o Z X J p b 3 M g U m V j Z W J p Z G 9 z L 1 R p c G 8 g Q W x 0 Z X J h Z G 8 u e 1 Z h Z 2 F z I H B h c m E g V G l 0 d W x h c m V z I G R l I G 9 1 d H J v c y B D d X J z b 3 M g U 3 V w Z X J p b 3 J l c y A o V E 9 D U y k s M T h 9 J n F 1 b 3 Q 7 L C Z x d W 9 0 O 1 N l Y 3 R p b 2 4 x L 0 Z p Y 2 h l c m l v c y B S Z W N l Y m l k b 3 M v V G l w b y B B b H R l c m F k b y 5 7 V m F n Y X M g c G F y Y S B U a X R 1 b G F y Z X M g Z G U g Q 3 V y c 2 9 z I G R l I E R 1 c G x h I E N l c n R p Z m l j Y c O n w 6 N v I C h U Q 0 R D K S w x O X 0 m c X V v d D s s J n F 1 b 3 Q 7 U 2 V j d G l v b j E v R m l j a G V y a W 9 z I F J l Y 2 V i a W R v c y 9 U a X B v I E F s d G V y Y W R v L n t F c 3 R 1 Z G F u d G V z I E l u d G V y b m F j a W 9 u Y W l z I F x u K E V J K V x u M j A y N S 8 y M D I 2 L D I w f S Z x d W 9 0 O y w m c X V v d D t T Z W N 0 a W 9 u M S 9 G a W N o Z X J p b 3 M g U m V j Z W J p Z G 9 z L 1 R p c G 8 g Q W x 0 Z X J h Z G 8 u e 0 1 1 Z G F u w 6 d h I G R l I H B h c i B p b n N 0 a X R 1 a c O n w 6 N v L 2 N 1 c n N v X G 4 o T V B J Q y l c b j I w M j U v M j A y N i w y M X 0 m c X V v d D s s J n F 1 b 3 Q 7 U 2 V j d G l v b j E v R m l j a G V y a W 9 z I F J l Y 2 V i a W R v c y 9 U a X B v I E F s d G V y Y W R v L n t U b 3 R h b C B 2 Y W d h c y w y M n 0 m c X V v d D s s J n F 1 b 3 Q 7 U 2 V j d G l v b j E v R m l j a G V y a W 9 z I F J l Y 2 V i a W R v c y 9 U a X B v I E F s d G V y Y W R v L n t B b G V y d G E s M j N 9 J n F 1 b 3 Q 7 L C Z x d W 9 0 O 1 N l Y 3 R p b 2 4 x L 0 Z p Y 2 h l c m l v c y B S Z W N l Y m l k b 3 M v V G l w b y B B b H R l c m F k b y 5 7 T 2 J z Z X J 2 Y c O n w 7 V l c y w y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p Y 2 h l c m l v c y U y M F J l Y 2 V i a W R v c y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N o Z X J p b 3 M l M j B S Z W N l Y m l k b 3 M v R m l j a G V p c m 9 z J T I w T 2 N 1 b H R v c y U y M E Z p b H R y Y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N o Z X J p b 3 M l M j B S Z W N l Y m l k b 3 M v S W 5 2 b 2 N h c i U y M E Z 1 b i V D M y V B N y V D M y V B M 2 8 l M j B Q Z X J z b 2 5 h b G l 6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2 h l c m l v c y U y M F J l Y 2 V i a W R v c y 9 D b 2 x 1 b m F z J T I w Y 2 9 t J T I w T m 9 t Z S U y M E 1 1 Z G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N o Z X J p b 3 M l M j B S Z W N l Y m l k b 3 M v T 3 V 0 c m F z J T I w Q 2 9 s d W 5 h c y U y M F J l b W 9 2 a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N o Z X J p b 3 M l M j B S Z W N l Y m l k b 3 M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j a G V y a W 9 z J T I w U m V j Z W J p Z G 9 z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R m l j a G V p c m 8 l M j A o M y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O D c w M D I x N j Y t O T M z N y 0 0 Z D Y 2 L W I 4 Z D M t N D U 3 M T I 4 Y m V j Z j N l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R m l s b E x h c 3 R V c G R h d G V k I i B W Y W x 1 Z T 0 i Z D I w M j U t M D I t M T R U M T A 6 N D I 6 M j E u N D M w N D k z M l o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G a W N o Z W l y b y U y M C g z K S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N o Z W l y b y U y M G R l J T I w R X h l b X B s b y U y M C g z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M b 2 F k V G 9 S Z X B v c n R E a X N h Y m x l Z C I g V m F s d W U 9 I m w x I i A v P j x F b n R y e S B U e X B l P S J R d W V y e U d y b 3 V w S U Q i I F Z h b H V l P S J z O D c w M D I x N j Y t O T M z N y 0 0 Z D Y 2 L W I 4 Z D M t N D U 3 M T I 4 Y m V j Z j N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M Y X N 0 V X B k Y X R l Z C I g V m F s d W U 9 I m Q y M D I 1 L T A y L T E 0 V D E w O j Q y O j I x L j Q 1 M z Q 5 M j Z a I i A v P j w v U 3 R h Y m x l R W 5 0 c m l l c z 4 8 L 0 l 0 Z W 0 + P E l 0 Z W 0 + P E l 0 Z W 1 M b 2 N h d G l v b j 4 8 S X R l b V R 5 c G U + R m 9 y b X V s Y T w v S X R l b V R 5 c G U + P E l 0 Z W 1 Q Y X R o P l N l Y 3 R p b 2 4 x L 0 Z p Y 2 h l a X J v J T I w Z G U l M j B F e G V t c G x v J T I w K D M p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2 h l a X J v J T I w Z G U l M j B F e G V t c G x v J T I w K D M p L 0 5 h d m V n Y S V D M y V B N y V D M y V B M 2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j a G V y a W 9 z J T I w U m V j Z W J p Z G 9 z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1 N v d X J j Z S 5 O Y W 1 l J n F 1 b 3 Q 7 L C Z x d W 9 0 O 0 5 1 b W V y b y B k Z S B S Z W d p c 3 R v J n F 1 b 3 Q 7 L C Z x d W 9 0 O 0 N v Z E l l c 1 V v J n F 1 b 3 Q 7 L C Z x d W 9 0 O 0 l u c 3 R p d H V p Y 2 F v I G R l I E V u c 2 l u b y B T d X B l c m l v c i Z x d W 9 0 O y w m c X V v d D t D b 2 Q g Q 3 V y c 2 8 m c X V v d D s s J n F 1 b 3 Q 7 R G V z a W d u Y W N h b y B D d X J z b y Z x d W 9 0 O y w m c X V v d D t U a X B v I G R l I E N 1 c n N v J n F 1 b 3 Q 7 L C Z x d W 9 0 O 0 R 1 c m F j Y W 8 m c X V v d D s s J n F 1 b 3 Q 7 R U N U U y Z x d W 9 0 O y w m c X V v d D t D b 2 Q g Q 0 5 B R U Y m c X V v d D s s J n F 1 b 3 Q 7 Q 0 5 B R U Y m c X V v d D s s J n F 1 b 3 Q 7 Q W N y Z W R p d G F j Y W 8 m c X V v d D s s J n F 1 b 3 Q 7 T E 1 B I F x u K G x p b W l 0 Z S B t w 6 F 4 a W 1 v I G R l I G F k b W l z c 8 O 1 Z X M p J n F 1 b 3 Q 7 L C Z x d W 9 0 O 1 Z h Z 2 F z I D I w M j U t M j A y N l x u U k d B J n F 1 b 3 Q 7 L C Z x d W 9 0 O 1 R p d H V s Y X J l c y B l b n N p b m 8 g c 2 V j d W 5 k w 6 F y a W 8 g K y B w c m 9 2 Y S B k Z S B h d m F s a W H D p 8 O j b y B j b 2 5 o Z W N p b W V u d G 9 z J n F 1 b 3 Q 7 L C Z x d W 9 0 O 1 Z h Z 2 F z I E 1 h a W 9 y Z X M g M j M g K E 0 y M y k m c X V v d D s s J n F 1 b 3 Q 7 V m F n Y X M g c G F y Y S B U a X R 1 b G F y Z X M g Z G U g R G l w b G 9 t Y S B k Z S B F c 3 B l Y 2 l h b G l 6 Y c O n w 6 N v I F R l Y 2 5 v b M O z Z 2 l j Y S A o V E R F V C l c b l R E R V Q m c X V v d D s s J n F 1 b 3 Q 7 V m F n Y X M g c G F y Y S B U a X R 1 b G F y Z X M g Z G U g R G l w b G 9 t Y S B k Z S B U w 6 l j b m l j b y B T d X B l c m l v c i B Q c m 9 m a X N z a W 9 u Y W w g K F R E V F N Q K S Z x d W 9 0 O y w m c X V v d D t W Y W d h c y B w Y X J h I F R p d H V s Y X J l c y B k Z S B v d X R y b 3 M g Q 3 V y c 2 9 z I F N 1 c G V y a W 9 y Z X M g K F R P Q 1 M p J n F 1 b 3 Q 7 L C Z x d W 9 0 O 1 Z h Z 2 F z I H B h c m E g V G l 0 d W x h c m V z I G R l I E N 1 c n N v c y B k Z S B E d X B s Y S B D Z X J 0 a W Z p Y 2 H D p 8 O j b y A o V E N E Q y k m c X V v d D s s J n F 1 b 3 Q 7 R X N 0 d W R h b n R l c y B J b n R l c m 5 h Y 2 l v b m F p c y B c b i h F S S l c b j I w M j U v M j A y N i Z x d W 9 0 O y w m c X V v d D t N d W R h b s O n Y S B k Z S B w Y X I g a W 5 z d G l 0 d W n D p 8 O j b y 9 j d X J z b 1 x u K E 1 Q S U M p X G 4 y M D I 1 L z I w M j Y m c X V v d D s s J n F 1 b 3 Q 7 V G 9 0 Y W w g d m F n Y X M m c X V v d D s s J n F 1 b 3 Q 7 Q W x l c n R h J n F 1 b 3 Q 7 L C Z x d W 9 0 O 0 9 i c 2 V y d m H D p 8 O 1 Z X M m c X V v d D t d I i A v P j x F b n R y e S B U e X B l P S J G a W x s Q 2 9 s d W 1 u V H l w Z X M i I F Z h b H V l P S J z Q m d Z R E J n W U d C Z 1 l E Q X d Z R 0 F 3 T U R B d 0 1 E Q X d N R E F 3 T U F C Z z 0 9 I i A v P j x F b n R y e S B U e X B l P S J G a W x s T G F z d F V w Z G F 0 Z W Q i I F Z h b H V l P S J k M j A y N S 0 w M i 0 x M 1 Q x N j o 0 N z o w O S 4 4 N T Q z N D M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Y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a W N o Z X J p b 3 M g U m V j Z W J p Z G 9 z L 1 R p c G 8 g Q W x 0 Z X J h Z G 8 u e 1 N v d X J j Z S 5 O Y W 1 l L D B 9 J n F 1 b 3 Q 7 L C Z x d W 9 0 O 1 N l Y 3 R p b 2 4 x L 0 Z p Y 2 h l c m l v c y B S Z W N l Y m l k b 3 M v V G l w b y B B b H R l c m F k b y 5 7 T n V t Z X J v I G R l I F J l Z 2 l z d G 8 s M X 0 m c X V v d D s s J n F 1 b 3 Q 7 U 2 V j d G l v b j E v R m l j a G V y a W 9 z I F J l Y 2 V i a W R v c y 9 U a X B v I E F s d G V y Y W R v L n t D b 2 R J Z X N V b y w y f S Z x d W 9 0 O y w m c X V v d D t T Z W N 0 a W 9 u M S 9 G a W N o Z X J p b 3 M g U m V j Z W J p Z G 9 z L 1 R p c G 8 g Q W x 0 Z X J h Z G 8 u e 0 l u c 3 R p d H V p Y 2 F v I G R l I E V u c 2 l u b y B T d X B l c m l v c i w z f S Z x d W 9 0 O y w m c X V v d D t T Z W N 0 a W 9 u M S 9 G a W N o Z X J p b 3 M g U m V j Z W J p Z G 9 z L 1 R p c G 8 g Q W x 0 Z X J h Z G 8 u e 0 N v Z C B D d X J z b y w 0 f S Z x d W 9 0 O y w m c X V v d D t T Z W N 0 a W 9 u M S 9 G a W N o Z X J p b 3 M g U m V j Z W J p Z G 9 z L 1 R p c G 8 g Q W x 0 Z X J h Z G 8 u e 0 R l c 2 l n b m F j Y W 8 g Q 3 V y c 2 8 s N X 0 m c X V v d D s s J n F 1 b 3 Q 7 U 2 V j d G l v b j E v R m l j a G V y a W 9 z I F J l Y 2 V i a W R v c y 9 U a X B v I E F s d G V y Y W R v L n t U a X B v I G R l I E N 1 c n N v L D Z 9 J n F 1 b 3 Q 7 L C Z x d W 9 0 O 1 N l Y 3 R p b 2 4 x L 0 Z p Y 2 h l c m l v c y B S Z W N l Y m l k b 3 M v V G l w b y B B b H R l c m F k b y 5 7 R H V y Y W N h b y w 3 f S Z x d W 9 0 O y w m c X V v d D t T Z W N 0 a W 9 u M S 9 G a W N o Z X J p b 3 M g U m V j Z W J p Z G 9 z L 1 R p c G 8 g Q W x 0 Z X J h Z G 8 u e 0 V D V F M s O H 0 m c X V v d D s s J n F 1 b 3 Q 7 U 2 V j d G l v b j E v R m l j a G V y a W 9 z I F J l Y 2 V i a W R v c y 9 U a X B v I E F s d G V y Y W R v L n t D b 2 Q g Q 0 5 B R U Y s O X 0 m c X V v d D s s J n F 1 b 3 Q 7 U 2 V j d G l v b j E v R m l j a G V y a W 9 z I F J l Y 2 V i a W R v c y 9 U a X B v I E F s d G V y Y W R v L n t D T k F F R i w x M H 0 m c X V v d D s s J n F 1 b 3 Q 7 U 2 V j d G l v b j E v R m l j a G V y a W 9 z I F J l Y 2 V i a W R v c y 9 U a X B v I E F s d G V y Y W R v L n t B Y 3 J l Z G l 0 Y W N h b y w x M X 0 m c X V v d D s s J n F 1 b 3 Q 7 U 2 V j d G l v b j E v R m l j a G V y a W 9 z I F J l Y 2 V i a W R v c y 9 U a X B v I E F s d G V y Y W R v L n t M T U E g X G 4 o b G l t a X R l I G 3 D o X h p b W 8 g Z G U g Y W R t a X N z w 7 V l c y k s M T J 9 J n F 1 b 3 Q 7 L C Z x d W 9 0 O 1 N l Y 3 R p b 2 4 x L 0 Z p Y 2 h l c m l v c y B S Z W N l Y m l k b 3 M v V G l w b y B B b H R l c m F k b y 5 7 V m F n Y X M g M j A y N S 0 y M D I 2 X G 5 S R 0 E s M T N 9 J n F 1 b 3 Q 7 L C Z x d W 9 0 O 1 N l Y 3 R p b 2 4 x L 0 Z p Y 2 h l c m l v c y B S Z W N l Y m l k b 3 M v V G l w b y B B b H R l c m F k b y 5 7 V G l 0 d W x h c m V z I G V u c 2 l u b y B z Z W N 1 b m T D o X J p b y A r I H B y b 3 Z h I G R l I G F 2 Y W x p Y c O n w 6 N v I G N v b m h l Y 2 l t Z W 5 0 b 3 M s M T R 9 J n F 1 b 3 Q 7 L C Z x d W 9 0 O 1 N l Y 3 R p b 2 4 x L 0 Z p Y 2 h l c m l v c y B S Z W N l Y m l k b 3 M v V G l w b y B B b H R l c m F k b y 5 7 V m F n Y X M g T W F p b 3 J l c y A y M y A o T T I z K S w x N X 0 m c X V v d D s s J n F 1 b 3 Q 7 U 2 V j d G l v b j E v R m l j a G V y a W 9 z I F J l Y 2 V i a W R v c y 9 U a X B v I E F s d G V y Y W R v L n t W Y W d h c y B w Y X J h I F R p d H V s Y X J l c y B k Z S B E a X B s b 2 1 h I G R l I E V z c G V j a W F s a X p h w 6 f D o 2 8 g V G V j b m 9 s w 7 N n a W N h I C h U R E V U K V x u V E R F V C w x N n 0 m c X V v d D s s J n F 1 b 3 Q 7 U 2 V j d G l v b j E v R m l j a G V y a W 9 z I F J l Y 2 V i a W R v c y 9 U a X B v I E F s d G V y Y W R v L n t W Y W d h c y B w Y X J h I F R p d H V s Y X J l c y B k Z S B E a X B s b 2 1 h I G R l I F T D q W N u a W N v I F N 1 c G V y a W 9 y I F B y b 2 Z p c 3 N p b 2 5 h b C A o V E R U U 1 A p L D E 3 f S Z x d W 9 0 O y w m c X V v d D t T Z W N 0 a W 9 u M S 9 G a W N o Z X J p b 3 M g U m V j Z W J p Z G 9 z L 1 R p c G 8 g Q W x 0 Z X J h Z G 8 u e 1 Z h Z 2 F z I H B h c m E g V G l 0 d W x h c m V z I G R l I G 9 1 d H J v c y B D d X J z b 3 M g U 3 V w Z X J p b 3 J l c y A o V E 9 D U y k s M T h 9 J n F 1 b 3 Q 7 L C Z x d W 9 0 O 1 N l Y 3 R p b 2 4 x L 0 Z p Y 2 h l c m l v c y B S Z W N l Y m l k b 3 M v V G l w b y B B b H R l c m F k b y 5 7 V m F n Y X M g c G F y Y S B U a X R 1 b G F y Z X M g Z G U g Q 3 V y c 2 9 z I G R l I E R 1 c G x h I E N l c n R p Z m l j Y c O n w 6 N v I C h U Q 0 R D K S w x O X 0 m c X V v d D s s J n F 1 b 3 Q 7 U 2 V j d G l v b j E v R m l j a G V y a W 9 z I F J l Y 2 V i a W R v c y 9 U a X B v I E F s d G V y Y W R v L n t F c 3 R 1 Z G F u d G V z I E l u d G V y b m F j a W 9 u Y W l z I F x u K E V J K V x u M j A y N S 8 y M D I 2 L D I w f S Z x d W 9 0 O y w m c X V v d D t T Z W N 0 a W 9 u M S 9 G a W N o Z X J p b 3 M g U m V j Z W J p Z G 9 z L 1 R p c G 8 g Q W x 0 Z X J h Z G 8 u e 0 1 1 Z G F u w 6 d h I G R l I H B h c i B p b n N 0 a X R 1 a c O n w 6 N v L 2 N 1 c n N v X G 4 o T V B J Q y l c b j I w M j U v M j A y N i w y M X 0 m c X V v d D s s J n F 1 b 3 Q 7 U 2 V j d G l v b j E v R m l j a G V y a W 9 z I F J l Y 2 V i a W R v c y 9 U a X B v I E F s d G V y Y W R v L n t U b 3 R h b C B 2 Y W d h c y w y M n 0 m c X V v d D s s J n F 1 b 3 Q 7 U 2 V j d G l v b j E v R m l j a G V y a W 9 z I F J l Y 2 V i a W R v c y 9 U a X B v I E F s d G V y Y W R v L n t B b G V y d G E s M j N 9 J n F 1 b 3 Q 7 L C Z x d W 9 0 O 1 N l Y 3 R p b 2 4 x L 0 Z p Y 2 h l c m l v c y B S Z W N l Y m l k b 3 M v V G l w b y B B b H R l c m F k b y 5 7 T 2 J z Z X J 2 Y c O n w 7 V l c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0 Z p Y 2 h l c m l v c y B S Z W N l Y m l k b 3 M v V G l w b y B B b H R l c m F k b y 5 7 U 2 9 1 c m N l L k 5 h b W U s M H 0 m c X V v d D s s J n F 1 b 3 Q 7 U 2 V j d G l v b j E v R m l j a G V y a W 9 z I F J l Y 2 V i a W R v c y 9 U a X B v I E F s d G V y Y W R v L n t O d W 1 l c m 8 g Z G U g U m V n a X N 0 b y w x f S Z x d W 9 0 O y w m c X V v d D t T Z W N 0 a W 9 u M S 9 G a W N o Z X J p b 3 M g U m V j Z W J p Z G 9 z L 1 R p c G 8 g Q W x 0 Z X J h Z G 8 u e 0 N v Z E l l c 1 V v L D J 9 J n F 1 b 3 Q 7 L C Z x d W 9 0 O 1 N l Y 3 R p b 2 4 x L 0 Z p Y 2 h l c m l v c y B S Z W N l Y m l k b 3 M v V G l w b y B B b H R l c m F k b y 5 7 S W 5 z d G l 0 d W l j Y W 8 g Z G U g R W 5 z a W 5 v I F N 1 c G V y a W 9 y L D N 9 J n F 1 b 3 Q 7 L C Z x d W 9 0 O 1 N l Y 3 R p b 2 4 x L 0 Z p Y 2 h l c m l v c y B S Z W N l Y m l k b 3 M v V G l w b y B B b H R l c m F k b y 5 7 Q 2 9 k I E N 1 c n N v L D R 9 J n F 1 b 3 Q 7 L C Z x d W 9 0 O 1 N l Y 3 R p b 2 4 x L 0 Z p Y 2 h l c m l v c y B S Z W N l Y m l k b 3 M v V G l w b y B B b H R l c m F k b y 5 7 R G V z a W d u Y W N h b y B D d X J z b y w 1 f S Z x d W 9 0 O y w m c X V v d D t T Z W N 0 a W 9 u M S 9 G a W N o Z X J p b 3 M g U m V j Z W J p Z G 9 z L 1 R p c G 8 g Q W x 0 Z X J h Z G 8 u e 1 R p c G 8 g Z G U g Q 3 V y c 2 8 s N n 0 m c X V v d D s s J n F 1 b 3 Q 7 U 2 V j d G l v b j E v R m l j a G V y a W 9 z I F J l Y 2 V i a W R v c y 9 U a X B v I E F s d G V y Y W R v L n t E d X J h Y 2 F v L D d 9 J n F 1 b 3 Q 7 L C Z x d W 9 0 O 1 N l Y 3 R p b 2 4 x L 0 Z p Y 2 h l c m l v c y B S Z W N l Y m l k b 3 M v V G l w b y B B b H R l c m F k b y 5 7 R U N U U y w 4 f S Z x d W 9 0 O y w m c X V v d D t T Z W N 0 a W 9 u M S 9 G a W N o Z X J p b 3 M g U m V j Z W J p Z G 9 z L 1 R p c G 8 g Q W x 0 Z X J h Z G 8 u e 0 N v Z C B D T k F F R i w 5 f S Z x d W 9 0 O y w m c X V v d D t T Z W N 0 a W 9 u M S 9 G a W N o Z X J p b 3 M g U m V j Z W J p Z G 9 z L 1 R p c G 8 g Q W x 0 Z X J h Z G 8 u e 0 N O Q U V G L D E w f S Z x d W 9 0 O y w m c X V v d D t T Z W N 0 a W 9 u M S 9 G a W N o Z X J p b 3 M g U m V j Z W J p Z G 9 z L 1 R p c G 8 g Q W x 0 Z X J h Z G 8 u e 0 F j c m V k a X R h Y 2 F v L D E x f S Z x d W 9 0 O y w m c X V v d D t T Z W N 0 a W 9 u M S 9 G a W N o Z X J p b 3 M g U m V j Z W J p Z G 9 z L 1 R p c G 8 g Q W x 0 Z X J h Z G 8 u e 0 x N Q S B c b i h s a W 1 p d G U g b c O h e G l t b y B k Z S B h Z G 1 p c 3 P D t W V z K S w x M n 0 m c X V v d D s s J n F 1 b 3 Q 7 U 2 V j d G l v b j E v R m l j a G V y a W 9 z I F J l Y 2 V i a W R v c y 9 U a X B v I E F s d G V y Y W R v L n t W Y W d h c y A y M D I 1 L T I w M j Z c b l J H Q S w x M 3 0 m c X V v d D s s J n F 1 b 3 Q 7 U 2 V j d G l v b j E v R m l j a G V y a W 9 z I F J l Y 2 V i a W R v c y 9 U a X B v I E F s d G V y Y W R v L n t U a X R 1 b G F y Z X M g Z W 5 z a W 5 v I H N l Y 3 V u Z M O h c m l v I C s g c H J v d m E g Z G U g Y X Z h b G l h w 6 f D o 2 8 g Y 2 9 u a G V j a W 1 l b n R v c y w x N H 0 m c X V v d D s s J n F 1 b 3 Q 7 U 2 V j d G l v b j E v R m l j a G V y a W 9 z I F J l Y 2 V i a W R v c y 9 U a X B v I E F s d G V y Y W R v L n t W Y W d h c y B N Y W l v c m V z I D I z I C h N M j M p L D E 1 f S Z x d W 9 0 O y w m c X V v d D t T Z W N 0 a W 9 u M S 9 G a W N o Z X J p b 3 M g U m V j Z W J p Z G 9 z L 1 R p c G 8 g Q W x 0 Z X J h Z G 8 u e 1 Z h Z 2 F z I H B h c m E g V G l 0 d W x h c m V z I G R l I E R p c G x v b W E g Z G U g R X N w Z W N p Y W x p e m H D p 8 O j b y B U Z W N u b 2 z D s 2 d p Y 2 E g K F R E R V Q p X G 5 U R E V U L D E 2 f S Z x d W 9 0 O y w m c X V v d D t T Z W N 0 a W 9 u M S 9 G a W N o Z X J p b 3 M g U m V j Z W J p Z G 9 z L 1 R p c G 8 g Q W x 0 Z X J h Z G 8 u e 1 Z h Z 2 F z I H B h c m E g V G l 0 d W x h c m V z I G R l I E R p c G x v b W E g Z G U g V M O p Y 2 5 p Y 2 8 g U 3 V w Z X J p b 3 I g U H J v Z m l z c 2 l v b m F s I C h U R F R T U C k s M T d 9 J n F 1 b 3 Q 7 L C Z x d W 9 0 O 1 N l Y 3 R p b 2 4 x L 0 Z p Y 2 h l c m l v c y B S Z W N l Y m l k b 3 M v V G l w b y B B b H R l c m F k b y 5 7 V m F n Y X M g c G F y Y S B U a X R 1 b G F y Z X M g Z G U g b 3 V 0 c m 9 z I E N 1 c n N v c y B T d X B l c m l v c m V z I C h U T 0 N T K S w x O H 0 m c X V v d D s s J n F 1 b 3 Q 7 U 2 V j d G l v b j E v R m l j a G V y a W 9 z I F J l Y 2 V i a W R v c y 9 U a X B v I E F s d G V y Y W R v L n t W Y W d h c y B w Y X J h I F R p d H V s Y X J l c y B k Z S B D d X J z b 3 M g Z G U g R H V w b G E g Q 2 V y d G l m a W N h w 6 f D o 2 8 g K F R D R E M p L D E 5 f S Z x d W 9 0 O y w m c X V v d D t T Z W N 0 a W 9 u M S 9 G a W N o Z X J p b 3 M g U m V j Z W J p Z G 9 z L 1 R p c G 8 g Q W x 0 Z X J h Z G 8 u e 0 V z d H V k Y W 5 0 Z X M g S W 5 0 Z X J u Y W N p b 2 5 h a X M g X G 4 o R U k p X G 4 y M D I 1 L z I w M j Y s M j B 9 J n F 1 b 3 Q 7 L C Z x d W 9 0 O 1 N l Y 3 R p b 2 4 x L 0 Z p Y 2 h l c m l v c y B S Z W N l Y m l k b 3 M v V G l w b y B B b H R l c m F k b y 5 7 T X V k Y W 7 D p 2 E g Z G U g c G F y I G l u c 3 R p d H V p w 6 f D o 2 8 v Y 3 V y c 2 9 c b i h N U E l D K V x u M j A y N S 8 y M D I 2 L D I x f S Z x d W 9 0 O y w m c X V v d D t T Z W N 0 a W 9 u M S 9 G a W N o Z X J p b 3 M g U m V j Z W J p Z G 9 z L 1 R p c G 8 g Q W x 0 Z X J h Z G 8 u e 1 R v d G F s I H Z h Z 2 F z L D I y f S Z x d W 9 0 O y w m c X V v d D t T Z W N 0 a W 9 u M S 9 G a W N o Z X J p b 3 M g U m V j Z W J p Z G 9 z L 1 R p c G 8 g Q W x 0 Z X J h Z G 8 u e 0 F s Z X J 0 Y S w y M 3 0 m c X V v d D s s J n F 1 b 3 Q 7 U 2 V j d G l v b j E v R m l j a G V y a W 9 z I F J l Y 2 V i a W R v c y 9 U a X B v I E F s d G V y Y W R v L n t P Y n N l c n Z h w 6 f D t W V z L D I 0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m l j a G V y a W 9 z J T I w U m V j Z W J p Z G 9 z J T I w K D I p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2 h l c m l v c y U y M F J l Y 2 V i a W R v c y U y M C g y K S 9 G a W N o Z W l y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2 h l c m l v c y U y M F J l Y 2 V i a W R v c y U y M C g y K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j a G V y a W 9 z J T I w U m V j Z W J p Z G 9 z J T I w K D I p L 0 N v b H V u Y X M l M j B j b 2 0 l M j B O b 2 1 l J T I w T X V k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2 h l c m l v c y U y M F J l Y 2 V i a W R v c y U y M C g y K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2 h l c m l v c y U y M F J l Y 2 V i a W R v c y U y M C g y K S 9 D b 2 x 1 b m E l M j B k Z S U y M F R h Y m V s Y S U y M E V 4 c G F u Z G l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N o Z X J p b 3 M l M j B S Z W N l Y m l k b 3 M l M j A o M i k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I n 4 i u q 2 d l N D h 5 s H t a T R H G 8 A A A A A A g A A A A A A A 2 Y A A M A A A A A Q A A A A H e 9 l j O k E K Y n 1 u K a D O h g h H Q A A A A A E g A A A o A A A A B A A A A D H P Y / b B D i V q c N r I o b n 9 X c z U A A A A K v U 8 2 u m g 8 N S D Q P f C 5 T 2 r L l h c q D q m l r O 8 u O / C k U C W b s I 2 N G 5 Y 7 L U J A V 4 c N 2 O F l C d r w p / 2 G p + F L q 6 B k K j z U i Y D 7 f m 1 V o h O D s g p y 8 m R B W A m e A E F A A A A J t 6 v p O l I 1 O O v x r m u g c k u s 9 s k n + 9 < / D a t a M a s h u p > 
</file>

<file path=customXml/itemProps1.xml><?xml version="1.0" encoding="utf-8"?>
<ds:datastoreItem xmlns:ds="http://schemas.openxmlformats.org/officeDocument/2006/customXml" ds:itemID="{C15CAFB3-2AF0-40B2-908E-CC33D2AEB03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ESPublico_vag2025-2026_Pares</vt:lpstr>
      <vt:lpstr>ESPrivado_vag2025-2026_Pares</vt:lpstr>
      <vt:lpstr>Pub_Militar_Polic_Vag2025-2026</vt:lpstr>
      <vt:lpstr>EaD_Ensino a Distância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Raquel Costa</dc:creator>
  <cp:lastModifiedBy>Marco Silva</cp:lastModifiedBy>
  <dcterms:created xsi:type="dcterms:W3CDTF">2025-02-14T09:44:46Z</dcterms:created>
  <dcterms:modified xsi:type="dcterms:W3CDTF">2025-02-15T19:17:01Z</dcterms:modified>
</cp:coreProperties>
</file>